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5600" windowHeight="9945" activeTab="1"/>
  </bookViews>
  <sheets>
    <sheet name="Daten" sheetId="1" r:id="rId1"/>
    <sheet name="HH-Chart" sheetId="2" r:id="rId2"/>
  </sheets>
  <definedNames/>
  <calcPr fullCalcOnLoad="1"/>
</workbook>
</file>

<file path=xl/sharedStrings.xml><?xml version="1.0" encoding="utf-8"?>
<sst xmlns="http://schemas.openxmlformats.org/spreadsheetml/2006/main" count="82" uniqueCount="45">
  <si>
    <t>Kopfzeile 1</t>
  </si>
  <si>
    <t>Kopfzeile 2</t>
  </si>
  <si>
    <t>Erfassen Sie hier die darzustellenden Daten</t>
  </si>
  <si>
    <t>Ab hier werden die Daten für das Diagramm aufbereitet</t>
  </si>
  <si>
    <t>Fußzeile 1</t>
  </si>
  <si>
    <t>Fußzeile 2</t>
  </si>
  <si>
    <t>x</t>
  </si>
  <si>
    <t>y</t>
  </si>
  <si>
    <t>Null-Linie 1</t>
  </si>
  <si>
    <t>Werte</t>
  </si>
  <si>
    <t>Abweichung A</t>
  </si>
  <si>
    <t>Abweichung B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</si>
  <si>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</si>
  <si>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</si>
  <si>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</si>
  <si>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</si>
  <si>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</si>
  <si>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</si>
  <si>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</si>
  <si>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</si>
  <si>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</si>
  <si>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</si>
  <si>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</si>
  <si>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</si>
  <si>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Achsenbeschriftung</t>
  </si>
  <si>
    <t>Ziellinie</t>
  </si>
  <si>
    <t>Abweichungspfeil 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</si>
  <si>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</si>
  <si>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</si>
  <si>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</si>
  <si>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</si>
  <si>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</si>
  <si>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</si>
  <si>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</si>
  <si>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</si>
  <si>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</si>
  <si>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</si>
  <si>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</si>
  <si>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</si>
  <si>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Materialaufwand in TEUR</t>
  </si>
  <si>
    <t>Datenquelle: Controlling</t>
  </si>
  <si>
    <t>Stand: 01.01.2010</t>
  </si>
  <si>
    <t>Obergrenze</t>
  </si>
  <si>
    <t>Beschriftung x-Achse</t>
  </si>
  <si>
    <t>Im Zeitraum April - August wurde die Obergrenze für den Materialaufwand überschritten.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</si>
</sst>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#,##0_ ;[Red]\-#,##0\ "/>
    <numFmt numFmtId="165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4"/>
      <color indexed="10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Fill="1" applyBorder="1" applyAlignment="1" applyProtection="1">
      <alignment horizontal="right" vertical="top"/>
      <protection/>
    </xf>
    <xf numFmtId="0" fontId="29" fillId="0" borderId="10" xfId="0" applyFont="1" applyBorder="1" applyAlignment="1" applyProtection="1">
      <alignment/>
      <protection/>
    </xf>
    <xf numFmtId="0" fontId="29" fillId="0" borderId="11" xfId="0" applyFont="1" applyBorder="1" applyAlignment="1" applyProtection="1">
      <alignment/>
      <protection/>
    </xf>
    <xf numFmtId="0" fontId="29" fillId="30" borderId="10" xfId="0" applyFont="1" applyFill="1" applyBorder="1" applyAlignment="1" applyProtection="1">
      <alignment horizontal="center" vertical="top"/>
      <protection locked="0"/>
    </xf>
    <xf numFmtId="0" fontId="29" fillId="30" borderId="11" xfId="0" applyFont="1" applyFill="1" applyBorder="1" applyAlignment="1" applyProtection="1">
      <alignment horizontal="center" vertical="top"/>
      <protection locked="0"/>
    </xf>
    <xf numFmtId="0" fontId="29" fillId="30" borderId="12" xfId="0" applyFont="1" applyFill="1" applyBorder="1" applyAlignment="1" applyProtection="1">
      <alignment horizontal="center" vertical="top"/>
      <protection locked="0"/>
    </xf>
    <xf numFmtId="165" fontId="0" fillId="0" borderId="0" xfId="0" applyNumberFormat="1" applyAlignment="1" applyProtection="1">
      <alignment/>
      <protection/>
    </xf>
    <xf numFmtId="165" fontId="0" fillId="30" borderId="13" xfId="0" applyNumberFormat="1" applyFill="1" applyBorder="1" applyAlignment="1" applyProtection="1">
      <alignment horizontal="right" vertical="top"/>
      <protection locked="0"/>
    </xf>
    <xf numFmtId="165" fontId="0" fillId="30" borderId="14" xfId="0" applyNumberFormat="1" applyFill="1" applyBorder="1" applyAlignment="1" applyProtection="1">
      <alignment horizontal="right" vertical="top"/>
      <protection locked="0"/>
    </xf>
    <xf numFmtId="165" fontId="0" fillId="30" borderId="15" xfId="0" applyNumberFormat="1" applyFill="1" applyBorder="1" applyAlignment="1" applyProtection="1">
      <alignment horizontal="right" vertical="top"/>
      <protection locked="0"/>
    </xf>
    <xf numFmtId="165" fontId="0" fillId="30" borderId="0" xfId="0" applyNumberFormat="1" applyFill="1" applyBorder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right"/>
      <protection/>
    </xf>
    <xf numFmtId="165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30" borderId="0" xfId="0" applyFont="1" applyFill="1" applyAlignment="1" applyProtection="1">
      <alignment/>
      <protection locked="0"/>
    </xf>
    <xf numFmtId="0" fontId="0" fillId="30" borderId="0" xfId="0" applyFill="1" applyAlignment="1" applyProtection="1">
      <alignment horizontal="left" vertical="top" wrapText="1"/>
      <protection locked="0"/>
    </xf>
    <xf numFmtId="0" fontId="0" fillId="30" borderId="0" xfId="0" applyFill="1" applyAlignment="1" applyProtection="1">
      <alignment horizontal="left" vertical="top" wrapText="1"/>
      <protection/>
    </xf>
    <xf numFmtId="0" fontId="29" fillId="0" borderId="16" xfId="0" applyFont="1" applyBorder="1" applyAlignment="1" applyProtection="1">
      <alignment horizontal="center"/>
      <protection/>
    </xf>
    <xf numFmtId="0" fontId="29" fillId="0" borderId="17" xfId="0" applyFont="1" applyBorder="1" applyAlignment="1" applyProtection="1">
      <alignment horizontal="center"/>
      <protection/>
    </xf>
    <xf numFmtId="0" fontId="29" fillId="0" borderId="18" xfId="0" applyFont="1" applyBorder="1" applyAlignment="1" applyProtection="1">
      <alignment horizont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17125"/>
          <c:w val="0.9895"/>
          <c:h val="0.618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Daten!$C$33</c:f>
              <c:strCache>
                <c:ptCount val="1"/>
                <c:pt idx="0">
                  <c:v>3.000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Daten!$C$34:$C$35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Daten!$C$31:$C$32</c:f>
              <c:numCache>
                <c:ptCount val="2"/>
                <c:pt idx="0">
                  <c:v>3000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Daten!$D$33</c:f>
              <c:strCache>
                <c:ptCount val="1"/>
                <c:pt idx="0">
                  <c:v>3.500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Daten!$D$34:$D$35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Daten!$D$31:$D$32</c:f>
              <c:numCache>
                <c:ptCount val="2"/>
                <c:pt idx="0">
                  <c:v>3500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Daten!$E$33</c:f>
              <c:strCache>
                <c:ptCount val="1"/>
                <c:pt idx="0">
                  <c:v>3.000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Daten!$E$34:$E$35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Daten!$E$31:$E$32</c:f>
              <c:numCache>
                <c:ptCount val="2"/>
                <c:pt idx="0">
                  <c:v>3000</c:v>
                </c:pt>
                <c:pt idx="1">
                  <c:v>0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Daten!$F$33</c:f>
              <c:strCache>
                <c:ptCount val="1"/>
                <c:pt idx="0">
                  <c:v>6.000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Daten!$F$34:$F$35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Daten!$F$31:$F$32</c:f>
              <c:numCache>
                <c:ptCount val="2"/>
                <c:pt idx="0">
                  <c:v>6000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Daten!$G$33</c:f>
              <c:strCache>
                <c:ptCount val="1"/>
                <c:pt idx="0">
                  <c:v>6.000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Daten!$G$34:$G$35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Daten!$G$31:$G$32</c:f>
              <c:numCache>
                <c:ptCount val="2"/>
                <c:pt idx="0">
                  <c:v>6000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Daten!$H$33</c:f>
              <c:strCache>
                <c:ptCount val="1"/>
                <c:pt idx="0">
                  <c:v>7.500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Daten!$H$34:$H$35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Daten!$H$31:$H$32</c:f>
              <c:numCache>
                <c:ptCount val="2"/>
                <c:pt idx="0">
                  <c:v>7500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Daten!$I$33</c:f>
              <c:strCache>
                <c:ptCount val="1"/>
                <c:pt idx="0">
                  <c:v>6.000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Daten!$I$34:$I$35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Daten!$I$31:$I$32</c:f>
              <c:numCache>
                <c:ptCount val="2"/>
                <c:pt idx="0">
                  <c:v>6000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7"/>
          <c:tx>
            <c:strRef>
              <c:f>Daten!$J$33</c:f>
              <c:strCache>
                <c:ptCount val="1"/>
                <c:pt idx="0">
                  <c:v>5.500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Daten!$J$34:$J$35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Daten!$J$31:$J$32</c:f>
              <c:numCache>
                <c:ptCount val="2"/>
                <c:pt idx="0">
                  <c:v>5500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8"/>
          <c:tx>
            <c:strRef>
              <c:f>Daten!$K$33</c:f>
              <c:strCache>
                <c:ptCount val="1"/>
                <c:pt idx="0">
                  <c:v>4.500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Daten!$K$34:$K$35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Daten!$K$31:$K$32</c:f>
              <c:numCache>
                <c:ptCount val="2"/>
                <c:pt idx="0">
                  <c:v>4500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9"/>
          <c:tx>
            <c:strRef>
              <c:f>Daten!$L$33</c:f>
              <c:strCache>
                <c:ptCount val="1"/>
                <c:pt idx="0">
                  <c:v>4.000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Daten!$L$34:$L$35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Daten!$L$31:$L$32</c:f>
              <c:numCache>
                <c:ptCount val="2"/>
                <c:pt idx="0">
                  <c:v>4000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0"/>
          <c:tx>
            <c:strRef>
              <c:f>Daten!$M$33</c:f>
              <c:strCache>
                <c:ptCount val="1"/>
                <c:pt idx="0">
                  <c:v>4.500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Daten!$M$34:$M$35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Daten!$M$31:$M$32</c:f>
              <c:numCache>
                <c:ptCount val="2"/>
                <c:pt idx="0">
                  <c:v>4500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1"/>
          <c:tx>
            <c:strRef>
              <c:f>Daten!$N$33</c:f>
              <c:strCache>
                <c:ptCount val="1"/>
                <c:pt idx="0">
                  <c:v>4.000 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numFmt formatCode="General" sourceLinked="1"/>
          </c:dLbls>
          <c:xVal>
            <c:numRef>
              <c:f>Daten!$N$34:$N$35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Daten!$N$31:$N$32</c:f>
              <c:numCache>
                <c:ptCount val="2"/>
                <c:pt idx="0">
                  <c:v>4000</c:v>
                </c:pt>
                <c:pt idx="1">
                  <c:v>0</c:v>
                </c:pt>
              </c:numCache>
            </c:numRef>
          </c:yVal>
          <c:smooth val="1"/>
        </c:ser>
        <c:ser>
          <c:idx val="14"/>
          <c:order val="12"/>
          <c:tx>
            <c:strRef>
              <c:f>Daten!$C$27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Daten!$C$28:$C$29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Daten!$C$25:$C$26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15"/>
          <c:order val="13"/>
          <c:tx>
            <c:strRef>
              <c:f>Daten!$D$27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Daten!$D$28:$D$29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Daten!$D$25:$D$26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16"/>
          <c:order val="14"/>
          <c:tx>
            <c:strRef>
              <c:f>Daten!$E$27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Daten!$E$28:$E$29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Daten!$E$25:$E$26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17"/>
          <c:order val="15"/>
          <c:tx>
            <c:strRef>
              <c:f>Daten!$F$27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Daten!$F$28:$F$29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Daten!$F$25:$F$26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18"/>
          <c:order val="16"/>
          <c:tx>
            <c:strRef>
              <c:f>Daten!$G$27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Daten!$G$28:$G$29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Daten!$G$25:$G$26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19"/>
          <c:order val="17"/>
          <c:tx>
            <c:strRef>
              <c:f>Daten!$H$27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Daten!$H$28:$H$29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Daten!$H$25:$H$26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0"/>
          <c:order val="18"/>
          <c:tx>
            <c:strRef>
              <c:f>Daten!$I$27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Daten!$I$28:$I$29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Daten!$I$25:$I$26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1"/>
          <c:order val="19"/>
          <c:tx>
            <c:strRef>
              <c:f>Daten!$J$27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Daten!$J$28:$J$29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Daten!$J$25:$J$26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2"/>
          <c:order val="20"/>
          <c:tx>
            <c:strRef>
              <c:f>Daten!$K$27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Daten!$K$28:$K$29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Daten!$K$25:$K$26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3"/>
          <c:order val="21"/>
          <c:tx>
            <c:strRef>
              <c:f>Daten!$L$27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Daten!$L$28:$L$29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Daten!$L$25:$L$26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4"/>
          <c:order val="22"/>
          <c:tx>
            <c:strRef>
              <c:f>Daten!$M$27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Daten!$M$28:$M$29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xVal>
          <c:yVal>
            <c:numRef>
              <c:f>Daten!$M$25:$M$26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25"/>
          <c:order val="23"/>
          <c:tx>
            <c:strRef>
              <c:f>Daten!$N$27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Daten!$N$28:$N$29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Daten!$N$25:$N$26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</c:ser>
        <c:ser>
          <c:idx val="0"/>
          <c:order val="24"/>
          <c:tx>
            <c:strRef>
              <c:f>Daten!$C$40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Daten!$C$38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Daten!$C$39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26"/>
          <c:order val="25"/>
          <c:tx>
            <c:strRef>
              <c:f>Daten!$D$40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Daten!$D$38</c:f>
              <c:numCache>
                <c:ptCount val="1"/>
                <c:pt idx="0">
                  <c:v>2</c:v>
                </c:pt>
              </c:numCache>
            </c:numRef>
          </c:xVal>
          <c:yVal>
            <c:numRef>
              <c:f>Daten!$D$39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27"/>
          <c:order val="26"/>
          <c:tx>
            <c:strRef>
              <c:f>Daten!$E$40</c:f>
              <c:strCache>
                <c:ptCount val="1"/>
                <c:pt idx="0">
                  <c:v>Mrz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Daten!$E$38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Daten!$E$39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28"/>
          <c:order val="27"/>
          <c:tx>
            <c:strRef>
              <c:f>Daten!$F$40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Daten!$F$38</c:f>
              <c:numCache>
                <c:ptCount val="1"/>
                <c:pt idx="0">
                  <c:v>4</c:v>
                </c:pt>
              </c:numCache>
            </c:numRef>
          </c:xVal>
          <c:yVal>
            <c:numRef>
              <c:f>Daten!$F$39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29"/>
          <c:order val="28"/>
          <c:tx>
            <c:strRef>
              <c:f>Daten!$G$40</c:f>
              <c:strCache>
                <c:ptCount val="1"/>
                <c:pt idx="0">
                  <c:v>Mai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Daten!$G$38</c:f>
              <c:numCache>
                <c:ptCount val="1"/>
                <c:pt idx="0">
                  <c:v>5</c:v>
                </c:pt>
              </c:numCache>
            </c:numRef>
          </c:xVal>
          <c:yVal>
            <c:numRef>
              <c:f>Daten!$G$39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30"/>
          <c:order val="29"/>
          <c:tx>
            <c:strRef>
              <c:f>Daten!$H$40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Daten!$H$38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Daten!$H$39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31"/>
          <c:order val="30"/>
          <c:tx>
            <c:strRef>
              <c:f>Daten!$I$40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Daten!$I$38</c:f>
              <c:numCache>
                <c:ptCount val="1"/>
                <c:pt idx="0">
                  <c:v>7</c:v>
                </c:pt>
              </c:numCache>
            </c:numRef>
          </c:xVal>
          <c:yVal>
            <c:numRef>
              <c:f>Daten!$I$39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32"/>
          <c:order val="31"/>
          <c:tx>
            <c:strRef>
              <c:f>Daten!$J$40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Daten!$J$38</c:f>
              <c:numCache>
                <c:ptCount val="1"/>
                <c:pt idx="0">
                  <c:v>8</c:v>
                </c:pt>
              </c:numCache>
            </c:numRef>
          </c:xVal>
          <c:yVal>
            <c:numRef>
              <c:f>Daten!$J$39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33"/>
          <c:order val="32"/>
          <c:tx>
            <c:strRef>
              <c:f>Daten!$K$40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Daten!$K$38</c:f>
              <c:numCache>
                <c:ptCount val="1"/>
                <c:pt idx="0">
                  <c:v>9</c:v>
                </c:pt>
              </c:numCache>
            </c:numRef>
          </c:xVal>
          <c:yVal>
            <c:numRef>
              <c:f>Daten!$K$39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34"/>
          <c:order val="33"/>
          <c:tx>
            <c:strRef>
              <c:f>Daten!$L$40</c:f>
              <c:strCache>
                <c:ptCount val="1"/>
                <c:pt idx="0">
                  <c:v>Okt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Daten!$L$38</c:f>
              <c:numCache>
                <c:ptCount val="1"/>
                <c:pt idx="0">
                  <c:v>10</c:v>
                </c:pt>
              </c:numCache>
            </c:numRef>
          </c:xVal>
          <c:yVal>
            <c:numRef>
              <c:f>Daten!$L$39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35"/>
          <c:order val="34"/>
          <c:tx>
            <c:strRef>
              <c:f>Daten!$M$40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Daten!$M$38</c:f>
              <c:numCache>
                <c:ptCount val="1"/>
                <c:pt idx="0">
                  <c:v>11</c:v>
                </c:pt>
              </c:numCache>
            </c:numRef>
          </c:xVal>
          <c:yVal>
            <c:numRef>
              <c:f>Daten!$M$39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36"/>
          <c:order val="35"/>
          <c:tx>
            <c:strRef>
              <c:f>Daten!$N$40</c:f>
              <c:strCache>
                <c:ptCount val="1"/>
                <c:pt idx="0">
                  <c:v>Dez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</c:dLbls>
          <c:xVal>
            <c:numRef>
              <c:f>Daten!$N$38</c:f>
              <c:numCache>
                <c:ptCount val="1"/>
                <c:pt idx="0">
                  <c:v>12</c:v>
                </c:pt>
              </c:numCache>
            </c:numRef>
          </c:xVal>
          <c:yVal>
            <c:numRef>
              <c:f>Daten!$N$39</c:f>
              <c:numCache>
                <c:ptCount val="1"/>
                <c:pt idx="0">
                  <c:v>-375</c:v>
                </c:pt>
              </c:numCache>
            </c:numRef>
          </c:yVal>
          <c:smooth val="1"/>
        </c:ser>
        <c:ser>
          <c:idx val="38"/>
          <c:order val="36"/>
          <c:tx>
            <c:strRef>
              <c:f>Daten!$C$52</c:f>
              <c:strCache>
                <c:ptCount val="1"/>
                <c:pt idx="0">
                  <c:v>A1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Daten!$C$48:$C$49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Daten!$C$50:$C$51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9"/>
          <c:order val="37"/>
          <c:tx>
            <c:strRef>
              <c:f>Daten!$D$52</c:f>
              <c:strCache>
                <c:ptCount val="1"/>
                <c:pt idx="0">
                  <c:v>a2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Daten!$D$48:$D$49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Daten!$D$50:$D$51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0"/>
          <c:order val="38"/>
          <c:tx>
            <c:strRef>
              <c:f>Daten!$E$52</c:f>
              <c:strCache>
                <c:ptCount val="1"/>
                <c:pt idx="0">
                  <c:v>A3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Daten!$E$48:$E$49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Daten!$E$50:$E$51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1"/>
          <c:order val="39"/>
          <c:tx>
            <c:strRef>
              <c:f>Daten!$F$52</c:f>
              <c:strCache>
                <c:ptCount val="1"/>
                <c:pt idx="0">
                  <c:v>A4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Daten!$F$48:$F$49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Daten!$F$50:$F$51</c:f>
              <c:numCache>
                <c:ptCount val="2"/>
                <c:pt idx="0">
                  <c:v>6000</c:v>
                </c:pt>
                <c:pt idx="1">
                  <c:v>5000</c:v>
                </c:pt>
              </c:numCache>
            </c:numRef>
          </c:yVal>
          <c:smooth val="1"/>
        </c:ser>
        <c:ser>
          <c:idx val="42"/>
          <c:order val="40"/>
          <c:tx>
            <c:strRef>
              <c:f>Daten!$G$52</c:f>
              <c:strCache>
                <c:ptCount val="1"/>
                <c:pt idx="0">
                  <c:v>A5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Daten!$G$48:$G$49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Daten!$G$50:$G$51</c:f>
              <c:numCache>
                <c:ptCount val="2"/>
                <c:pt idx="0">
                  <c:v>6000</c:v>
                </c:pt>
                <c:pt idx="1">
                  <c:v>5000</c:v>
                </c:pt>
              </c:numCache>
            </c:numRef>
          </c:yVal>
          <c:smooth val="1"/>
        </c:ser>
        <c:ser>
          <c:idx val="43"/>
          <c:order val="41"/>
          <c:tx>
            <c:strRef>
              <c:f>Daten!$H$52</c:f>
              <c:strCache>
                <c:ptCount val="1"/>
                <c:pt idx="0">
                  <c:v>A6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Daten!$H$48:$H$49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Daten!$H$50:$H$51</c:f>
              <c:numCache>
                <c:ptCount val="2"/>
                <c:pt idx="0">
                  <c:v>7500</c:v>
                </c:pt>
                <c:pt idx="1">
                  <c:v>5000</c:v>
                </c:pt>
              </c:numCache>
            </c:numRef>
          </c:yVal>
          <c:smooth val="1"/>
        </c:ser>
        <c:ser>
          <c:idx val="44"/>
          <c:order val="42"/>
          <c:tx>
            <c:strRef>
              <c:f>Daten!$I$52</c:f>
              <c:strCache>
                <c:ptCount val="1"/>
                <c:pt idx="0">
                  <c:v>A7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Daten!$I$48:$I$49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xVal>
          <c:yVal>
            <c:numRef>
              <c:f>Daten!$I$50:$I$51</c:f>
              <c:numCache>
                <c:ptCount val="2"/>
                <c:pt idx="0">
                  <c:v>6000</c:v>
                </c:pt>
                <c:pt idx="1">
                  <c:v>5000</c:v>
                </c:pt>
              </c:numCache>
            </c:numRef>
          </c:yVal>
          <c:smooth val="1"/>
        </c:ser>
        <c:ser>
          <c:idx val="45"/>
          <c:order val="43"/>
          <c:tx>
            <c:strRef>
              <c:f>Daten!$J$52</c:f>
              <c:strCache>
                <c:ptCount val="1"/>
                <c:pt idx="0">
                  <c:v>A8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Daten!$J$48:$J$49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Daten!$J$50:$J$51</c:f>
              <c:numCache>
                <c:ptCount val="2"/>
                <c:pt idx="0">
                  <c:v>5500</c:v>
                </c:pt>
                <c:pt idx="1">
                  <c:v>5000</c:v>
                </c:pt>
              </c:numCache>
            </c:numRef>
          </c:yVal>
          <c:smooth val="1"/>
        </c:ser>
        <c:ser>
          <c:idx val="46"/>
          <c:order val="44"/>
          <c:tx>
            <c:strRef>
              <c:f>Daten!$K$52</c:f>
              <c:strCache>
                <c:ptCount val="1"/>
                <c:pt idx="0">
                  <c:v>A9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Daten!$K$48:$K$49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Daten!$K$50:$K$51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7"/>
          <c:order val="45"/>
          <c:tx>
            <c:strRef>
              <c:f>Daten!$L$52</c:f>
              <c:strCache>
                <c:ptCount val="1"/>
                <c:pt idx="0">
                  <c:v>A10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Daten!$L$48:$L$49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Daten!$L$50:$L$51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8"/>
          <c:order val="46"/>
          <c:tx>
            <c:strRef>
              <c:f>Daten!$M$52</c:f>
              <c:strCache>
                <c:ptCount val="1"/>
                <c:pt idx="0">
                  <c:v>A11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Daten!$M$48:$M$49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Daten!$M$50:$M$51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9"/>
          <c:order val="47"/>
          <c:tx>
            <c:strRef>
              <c:f>Daten!$N$52</c:f>
              <c:strCache>
                <c:ptCount val="1"/>
                <c:pt idx="0">
                  <c:v>A12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Daten!$N$48:$N$49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Daten!$N$50:$N$51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7"/>
          <c:order val="48"/>
          <c:tx>
            <c:strRef>
              <c:f>Daten!$A$42</c:f>
              <c:strCache>
                <c:ptCount val="1"/>
                <c:pt idx="0">
                  <c:v>Ziellinie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xVal>
            <c:numRef>
              <c:f>Daten!$C$42:$C$43</c:f>
              <c:numCache>
                <c:ptCount val="2"/>
                <c:pt idx="0">
                  <c:v>0.5</c:v>
                </c:pt>
                <c:pt idx="1">
                  <c:v>12.5</c:v>
                </c:pt>
              </c:numCache>
            </c:numRef>
          </c:xVal>
          <c:yVal>
            <c:numRef>
              <c:f>Daten!$C$44:$C$45</c:f>
              <c:numCache>
                <c:ptCount val="2"/>
                <c:pt idx="0">
                  <c:v>5000</c:v>
                </c:pt>
                <c:pt idx="1">
                  <c:v>5000</c:v>
                </c:pt>
              </c:numCache>
            </c:numRef>
          </c:yVal>
          <c:smooth val="1"/>
        </c:ser>
        <c:ser>
          <c:idx val="1"/>
          <c:order val="49"/>
          <c:tx>
            <c:strRef>
              <c:f>Daten!$A$21</c:f>
              <c:strCache>
                <c:ptCount val="1"/>
                <c:pt idx="0">
                  <c:v>Null-Linie 1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Daten!$C$21:$D$21</c:f>
              <c:numCache>
                <c:ptCount val="2"/>
                <c:pt idx="0">
                  <c:v>0.5</c:v>
                </c:pt>
                <c:pt idx="1">
                  <c:v>12.5</c:v>
                </c:pt>
              </c:numCache>
            </c:numRef>
          </c:xVal>
          <c:yVal>
            <c:numRef>
              <c:f>Daten!$C$22:$D$22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5087616"/>
        <c:axId val="3135361"/>
      </c:scatterChart>
      <c:val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361"/>
        <c:crosses val="autoZero"/>
        <c:crossBetween val="midCat"/>
        <c:dispUnits/>
      </c:valAx>
      <c:valAx>
        <c:axId val="3135361"/>
        <c:scaling>
          <c:orientation val="minMax"/>
        </c:scaling>
        <c:axPos val="l"/>
        <c:delete val="1"/>
        <c:majorTickMark val="out"/>
        <c:minorTickMark val="none"/>
        <c:tickLblPos val="none"/>
        <c:crossAx val="450876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7" right="0.7" top="0.787401575" bottom="0.7874015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0.8725</cdr:y>
    </cdr:from>
    <cdr:to>
      <cdr:x>1</cdr:x>
      <cdr:y>0.93225</cdr:y>
    </cdr:to>
    <cdr:sp textlink="Daten!$C$15">
      <cdr:nvSpPr>
        <cdr:cNvPr id="1" name="Textfeld 1"/>
        <cdr:cNvSpPr txBox="1">
          <a:spLocks noChangeArrowheads="1"/>
        </cdr:cNvSpPr>
      </cdr:nvSpPr>
      <cdr:spPr>
        <a:xfrm>
          <a:off x="0" y="5324475"/>
          <a:ext cx="9401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ecaf1ec-3b67-4c87-a98d-e29cb2769f18}" type="TxLink"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Datenquelle: Controlling</a:t>
          </a:fld>
        </a:p>
      </cdr:txBody>
    </cdr:sp>
  </cdr:relSizeAnchor>
  <cdr:relSizeAnchor xmlns:cdr="http://schemas.openxmlformats.org/drawingml/2006/chartDrawing">
    <cdr:from>
      <cdr:x>0</cdr:x>
      <cdr:y>0.0945</cdr:y>
    </cdr:from>
    <cdr:to>
      <cdr:x>1</cdr:x>
      <cdr:y>0.16325</cdr:y>
    </cdr:to>
    <cdr:sp textlink="Daten!$C$6">
      <cdr:nvSpPr>
        <cdr:cNvPr id="2" name="Textfeld 1"/>
        <cdr:cNvSpPr txBox="1">
          <a:spLocks noChangeArrowheads="1"/>
        </cdr:cNvSpPr>
      </cdr:nvSpPr>
      <cdr:spPr>
        <a:xfrm>
          <a:off x="0" y="571500"/>
          <a:ext cx="94011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9315dd5-16c9-4ee0-bf7c-c7f14511698b}" type="TxLink"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Materialaufwand in TEUR</a:t>
          </a:fld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0.08575</cdr:y>
    </cdr:to>
    <cdr:sp textlink="Daten!$C$3">
      <cdr:nvSpPr>
        <cdr:cNvPr id="3" name="Textfeld 1"/>
        <cdr:cNvSpPr txBox="1">
          <a:spLocks noChangeArrowheads="1"/>
        </cdr:cNvSpPr>
      </cdr:nvSpPr>
      <cdr:spPr>
        <a:xfrm>
          <a:off x="0" y="0"/>
          <a:ext cx="9401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f6d1e14-2b65-4cbf-8a5e-53ed8a2d1980}" type="TxLink"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 Zeitraum April - August wurde die Obergrenze für den Materialaufwand überschritten.</a:t>
          </a:fld>
        </a:p>
      </cdr:txBody>
    </cdr:sp>
  </cdr:relSizeAnchor>
  <cdr:relSizeAnchor xmlns:cdr="http://schemas.openxmlformats.org/drawingml/2006/chartDrawing">
    <cdr:from>
      <cdr:x>0</cdr:x>
      <cdr:y>0.93575</cdr:y>
    </cdr:from>
    <cdr:to>
      <cdr:x>1</cdr:x>
      <cdr:y>0.99675</cdr:y>
    </cdr:to>
    <cdr:sp textlink="Daten!$C$17">
      <cdr:nvSpPr>
        <cdr:cNvPr id="4" name="Textfeld 1"/>
        <cdr:cNvSpPr txBox="1">
          <a:spLocks noChangeArrowheads="1"/>
        </cdr:cNvSpPr>
      </cdr:nvSpPr>
      <cdr:spPr>
        <a:xfrm>
          <a:off x="0" y="5705475"/>
          <a:ext cx="9401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778c090e-2299-438e-9ab9-2d80d65aceb1}" type="TxLink"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Stand: 01.01.2010</a:t>
          </a:fld>
        </a:p>
      </cdr:txBody>
    </cdr:sp>
  </cdr:relSizeAnchor>
  <cdr:relSizeAnchor xmlns:cdr="http://schemas.openxmlformats.org/drawingml/2006/chartDrawing">
    <cdr:from>
      <cdr:x>0</cdr:x>
      <cdr:y>0.06725</cdr:y>
    </cdr:from>
    <cdr:to>
      <cdr:x>1</cdr:x>
      <cdr:y>0.0675</cdr:y>
    </cdr:to>
    <cdr:sp>
      <cdr:nvSpPr>
        <cdr:cNvPr id="5" name="Gerade Verbindung 5"/>
        <cdr:cNvSpPr>
          <a:spLocks/>
        </cdr:cNvSpPr>
      </cdr:nvSpPr>
      <cdr:spPr>
        <a:xfrm>
          <a:off x="0" y="409575"/>
          <a:ext cx="940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Shape 1025"/>
        <xdr:cNvGraphicFramePr/>
      </xdr:nvGraphicFramePr>
      <xdr:xfrm>
        <a:off x="19050" y="28575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C3" sqref="C3:N4"/>
    </sheetView>
  </sheetViews>
  <sheetFormatPr defaultColWidth="11.421875" defaultRowHeight="15"/>
  <cols>
    <col min="1" max="1" width="27.28125" style="2" customWidth="1"/>
    <col min="2" max="2" width="7.00390625" style="2" bestFit="1" customWidth="1"/>
    <col min="3" max="3" width="12.57421875" style="2" bestFit="1" customWidth="1"/>
    <col min="4" max="14" width="11.57421875" style="2" bestFit="1" customWidth="1"/>
    <col min="15" max="16384" width="11.421875" style="2" customWidth="1"/>
  </cols>
  <sheetData>
    <row r="1" spans="1:2" ht="23.25">
      <c r="A1" s="1" t="s">
        <v>2</v>
      </c>
      <c r="B1" s="1"/>
    </row>
    <row r="3" spans="1:14" ht="15">
      <c r="A3" s="2" t="s">
        <v>0</v>
      </c>
      <c r="C3" s="21" t="s">
        <v>44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3:14" ht="15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4" ht="15" customHeight="1">
      <c r="A6" s="2" t="s">
        <v>1</v>
      </c>
      <c r="C6" s="21" t="s">
        <v>39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3:14" ht="15"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ht="15.75" thickBot="1"/>
    <row r="9" spans="3:14" ht="15.75" thickBot="1">
      <c r="C9" s="23" t="s">
        <v>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1:14" ht="15.75" thickBot="1">
      <c r="A10" s="7" t="s">
        <v>43</v>
      </c>
      <c r="B10" s="8"/>
      <c r="C10" s="9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  <c r="J10" s="10" t="s">
        <v>19</v>
      </c>
      <c r="K10" s="10" t="s">
        <v>20</v>
      </c>
      <c r="L10" s="10" t="s">
        <v>21</v>
      </c>
      <c r="M10" s="10" t="s">
        <v>22</v>
      </c>
      <c r="N10" s="11" t="s">
        <v>23</v>
      </c>
    </row>
    <row r="11" spans="1:14" s="12" customFormat="1" ht="15.75" thickBot="1">
      <c r="A11" s="18" t="s">
        <v>9</v>
      </c>
      <c r="C11" s="13">
        <v>3000</v>
      </c>
      <c r="D11" s="14">
        <v>3500</v>
      </c>
      <c r="E11" s="14">
        <v>3000</v>
      </c>
      <c r="F11" s="14">
        <v>6000</v>
      </c>
      <c r="G11" s="14">
        <v>6000</v>
      </c>
      <c r="H11" s="14">
        <v>7500</v>
      </c>
      <c r="I11" s="14">
        <v>6000</v>
      </c>
      <c r="J11" s="14">
        <v>5500</v>
      </c>
      <c r="K11" s="14">
        <v>4500</v>
      </c>
      <c r="L11" s="14">
        <v>4000</v>
      </c>
      <c r="M11" s="14">
        <v>4500</v>
      </c>
      <c r="N11" s="15">
        <v>4000</v>
      </c>
    </row>
    <row r="12" spans="1:14" ht="15">
      <c r="A12" s="19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5">
      <c r="A13" s="20" t="s">
        <v>42</v>
      </c>
      <c r="C13" s="16">
        <v>5000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5" spans="1:14" ht="15" customHeight="1">
      <c r="A15" s="2" t="s">
        <v>4</v>
      </c>
      <c r="C15" s="21" t="s">
        <v>40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7" spans="1:14" ht="15" customHeight="1">
      <c r="A17" s="2" t="s">
        <v>5</v>
      </c>
      <c r="C17" s="21" t="s">
        <v>41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9" spans="1:2" ht="23.25">
      <c r="A19" s="1" t="s">
        <v>3</v>
      </c>
      <c r="B19" s="1"/>
    </row>
    <row r="20" spans="3:14" ht="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4" ht="15">
      <c r="A21" s="2" t="s">
        <v>8</v>
      </c>
      <c r="B21" s="2" t="s">
        <v>6</v>
      </c>
      <c r="C21" s="2">
        <v>0.5</v>
      </c>
      <c r="D21" s="2">
        <v>12.5</v>
      </c>
    </row>
    <row r="22" spans="1:4" ht="15">
      <c r="A22" s="2" t="s">
        <v>8</v>
      </c>
      <c r="B22" s="2" t="s">
        <v>7</v>
      </c>
      <c r="C22" s="2">
        <v>0</v>
      </c>
      <c r="D22" s="2">
        <v>0</v>
      </c>
    </row>
    <row r="25" spans="1:14" s="12" customFormat="1" ht="15">
      <c r="A25" s="12" t="s">
        <v>10</v>
      </c>
      <c r="B25" s="12" t="s">
        <v>7</v>
      </c>
      <c r="C25" s="12">
        <f>IF(C11&lt;0,0,1)</f>
        <v>1</v>
      </c>
      <c r="D25" s="12">
        <f aca="true" t="shared" si="0" ref="D25:N25">IF(D11&lt;0,0,1)</f>
        <v>1</v>
      </c>
      <c r="E25" s="12">
        <f t="shared" si="0"/>
        <v>1</v>
      </c>
      <c r="F25" s="12">
        <f t="shared" si="0"/>
        <v>1</v>
      </c>
      <c r="G25" s="12">
        <f t="shared" si="0"/>
        <v>1</v>
      </c>
      <c r="H25" s="12">
        <f t="shared" si="0"/>
        <v>1</v>
      </c>
      <c r="I25" s="12">
        <f t="shared" si="0"/>
        <v>1</v>
      </c>
      <c r="J25" s="12">
        <f t="shared" si="0"/>
        <v>1</v>
      </c>
      <c r="K25" s="12">
        <f t="shared" si="0"/>
        <v>1</v>
      </c>
      <c r="L25" s="12">
        <f t="shared" si="0"/>
        <v>1</v>
      </c>
      <c r="M25" s="12">
        <f t="shared" si="0"/>
        <v>1</v>
      </c>
      <c r="N25" s="12">
        <f t="shared" si="0"/>
        <v>1</v>
      </c>
    </row>
    <row r="26" spans="2:14" s="12" customFormat="1" ht="15">
      <c r="B26" s="12" t="s">
        <v>7</v>
      </c>
      <c r="C26" s="12">
        <f>IF(C11&lt;0,C11,1)</f>
        <v>1</v>
      </c>
      <c r="D26" s="12">
        <f aca="true" t="shared" si="1" ref="D26:N26">IF(D11&lt;0,D11,1)</f>
        <v>1</v>
      </c>
      <c r="E26" s="12">
        <f t="shared" si="1"/>
        <v>1</v>
      </c>
      <c r="F26" s="12">
        <f t="shared" si="1"/>
        <v>1</v>
      </c>
      <c r="G26" s="12">
        <f t="shared" si="1"/>
        <v>1</v>
      </c>
      <c r="H26" s="12">
        <f t="shared" si="1"/>
        <v>1</v>
      </c>
      <c r="I26" s="12">
        <f t="shared" si="1"/>
        <v>1</v>
      </c>
      <c r="J26" s="12">
        <f t="shared" si="1"/>
        <v>1</v>
      </c>
      <c r="K26" s="12">
        <f t="shared" si="1"/>
        <v>1</v>
      </c>
      <c r="L26" s="12">
        <f t="shared" si="1"/>
        <v>1</v>
      </c>
      <c r="M26" s="12">
        <f t="shared" si="1"/>
        <v>1</v>
      </c>
      <c r="N26" s="12">
        <f t="shared" si="1"/>
        <v>1</v>
      </c>
    </row>
    <row r="27" spans="3:14" s="12" customFormat="1" ht="15">
      <c r="C27" s="12">
        <f>IF(C11&lt;0,C11,"")</f>
      </c>
      <c r="D27" s="12">
        <f aca="true" t="shared" si="2" ref="D27:N27">IF(D11&lt;0,D11,"")</f>
      </c>
      <c r="E27" s="12">
        <f t="shared" si="2"/>
      </c>
      <c r="F27" s="12">
        <f t="shared" si="2"/>
      </c>
      <c r="G27" s="12">
        <f t="shared" si="2"/>
      </c>
      <c r="H27" s="12">
        <f t="shared" si="2"/>
      </c>
      <c r="I27" s="12">
        <f t="shared" si="2"/>
      </c>
      <c r="J27" s="12">
        <f t="shared" si="2"/>
      </c>
      <c r="K27" s="12">
        <f t="shared" si="2"/>
      </c>
      <c r="L27" s="12">
        <f t="shared" si="2"/>
      </c>
      <c r="M27" s="12">
        <f t="shared" si="2"/>
      </c>
      <c r="N27" s="12">
        <f t="shared" si="2"/>
      </c>
    </row>
    <row r="28" spans="2:14" s="12" customFormat="1" ht="15">
      <c r="B28" s="12" t="s">
        <v>6</v>
      </c>
      <c r="C28" s="12">
        <v>1</v>
      </c>
      <c r="D28" s="12">
        <f>C28+1</f>
        <v>2</v>
      </c>
      <c r="E28" s="12">
        <f aca="true" t="shared" si="3" ref="E28:N29">D28+1</f>
        <v>3</v>
      </c>
      <c r="F28" s="12">
        <f t="shared" si="3"/>
        <v>4</v>
      </c>
      <c r="G28" s="12">
        <f t="shared" si="3"/>
        <v>5</v>
      </c>
      <c r="H28" s="12">
        <f t="shared" si="3"/>
        <v>6</v>
      </c>
      <c r="I28" s="12">
        <f t="shared" si="3"/>
        <v>7</v>
      </c>
      <c r="J28" s="12">
        <f t="shared" si="3"/>
        <v>8</v>
      </c>
      <c r="K28" s="12">
        <f t="shared" si="3"/>
        <v>9</v>
      </c>
      <c r="L28" s="12">
        <f t="shared" si="3"/>
        <v>10</v>
      </c>
      <c r="M28" s="12">
        <f t="shared" si="3"/>
        <v>11</v>
      </c>
      <c r="N28" s="12">
        <f t="shared" si="3"/>
        <v>12</v>
      </c>
    </row>
    <row r="29" spans="2:14" s="12" customFormat="1" ht="15">
      <c r="B29" s="12" t="s">
        <v>6</v>
      </c>
      <c r="C29" s="12">
        <v>1</v>
      </c>
      <c r="D29" s="12">
        <f>C29+1</f>
        <v>2</v>
      </c>
      <c r="E29" s="12">
        <f t="shared" si="3"/>
        <v>3</v>
      </c>
      <c r="F29" s="12">
        <f t="shared" si="3"/>
        <v>4</v>
      </c>
      <c r="G29" s="12">
        <f t="shared" si="3"/>
        <v>5</v>
      </c>
      <c r="H29" s="12">
        <f t="shared" si="3"/>
        <v>6</v>
      </c>
      <c r="I29" s="12">
        <f t="shared" si="3"/>
        <v>7</v>
      </c>
      <c r="J29" s="12">
        <f t="shared" si="3"/>
        <v>8</v>
      </c>
      <c r="K29" s="12">
        <f t="shared" si="3"/>
        <v>9</v>
      </c>
      <c r="L29" s="12">
        <f t="shared" si="3"/>
        <v>10</v>
      </c>
      <c r="M29" s="12">
        <f t="shared" si="3"/>
        <v>11</v>
      </c>
      <c r="N29" s="12">
        <f t="shared" si="3"/>
        <v>12</v>
      </c>
    </row>
    <row r="30" s="12" customFormat="1" ht="15"/>
    <row r="31" spans="1:14" s="12" customFormat="1" ht="15">
      <c r="A31" s="12" t="s">
        <v>11</v>
      </c>
      <c r="B31" s="12" t="s">
        <v>7</v>
      </c>
      <c r="C31" s="12">
        <f>IF(C11&gt;0,C11,1)</f>
        <v>3000</v>
      </c>
      <c r="D31" s="12">
        <f aca="true" t="shared" si="4" ref="D31:N31">IF(D11&gt;0,D11,1)</f>
        <v>3500</v>
      </c>
      <c r="E31" s="12">
        <f t="shared" si="4"/>
        <v>3000</v>
      </c>
      <c r="F31" s="12">
        <f t="shared" si="4"/>
        <v>6000</v>
      </c>
      <c r="G31" s="12">
        <f t="shared" si="4"/>
        <v>6000</v>
      </c>
      <c r="H31" s="12">
        <f t="shared" si="4"/>
        <v>7500</v>
      </c>
      <c r="I31" s="12">
        <f t="shared" si="4"/>
        <v>6000</v>
      </c>
      <c r="J31" s="12">
        <f t="shared" si="4"/>
        <v>5500</v>
      </c>
      <c r="K31" s="12">
        <f t="shared" si="4"/>
        <v>4500</v>
      </c>
      <c r="L31" s="12">
        <f t="shared" si="4"/>
        <v>4000</v>
      </c>
      <c r="M31" s="12">
        <f t="shared" si="4"/>
        <v>4500</v>
      </c>
      <c r="N31" s="12">
        <f t="shared" si="4"/>
        <v>4000</v>
      </c>
    </row>
    <row r="32" spans="2:14" s="12" customFormat="1" ht="15">
      <c r="B32" s="12" t="s">
        <v>7</v>
      </c>
      <c r="C32" s="12">
        <f>IF(C11&gt;0,0,1)</f>
        <v>0</v>
      </c>
      <c r="D32" s="12">
        <f aca="true" t="shared" si="5" ref="D32:N32">IF(D11&gt;0,0,1)</f>
        <v>0</v>
      </c>
      <c r="E32" s="12">
        <f t="shared" si="5"/>
        <v>0</v>
      </c>
      <c r="F32" s="12">
        <f t="shared" si="5"/>
        <v>0</v>
      </c>
      <c r="G32" s="12">
        <f t="shared" si="5"/>
        <v>0</v>
      </c>
      <c r="H32" s="12">
        <f t="shared" si="5"/>
        <v>0</v>
      </c>
      <c r="I32" s="12">
        <f t="shared" si="5"/>
        <v>0</v>
      </c>
      <c r="J32" s="12">
        <f t="shared" si="5"/>
        <v>0</v>
      </c>
      <c r="K32" s="12">
        <f t="shared" si="5"/>
        <v>0</v>
      </c>
      <c r="L32" s="12">
        <f t="shared" si="5"/>
        <v>0</v>
      </c>
      <c r="M32" s="12">
        <f t="shared" si="5"/>
        <v>0</v>
      </c>
      <c r="N32" s="12">
        <f t="shared" si="5"/>
        <v>0</v>
      </c>
    </row>
    <row r="33" spans="3:14" s="12" customFormat="1" ht="15">
      <c r="C33" s="12">
        <f>IF(C11&gt;0,C11,"")</f>
        <v>3000</v>
      </c>
      <c r="D33" s="12">
        <f aca="true" t="shared" si="6" ref="D33:N33">IF(D11&gt;0,D11,"")</f>
        <v>3500</v>
      </c>
      <c r="E33" s="12">
        <f t="shared" si="6"/>
        <v>3000</v>
      </c>
      <c r="F33" s="12">
        <f t="shared" si="6"/>
        <v>6000</v>
      </c>
      <c r="G33" s="12">
        <f t="shared" si="6"/>
        <v>6000</v>
      </c>
      <c r="H33" s="12">
        <f t="shared" si="6"/>
        <v>7500</v>
      </c>
      <c r="I33" s="12">
        <f t="shared" si="6"/>
        <v>6000</v>
      </c>
      <c r="J33" s="12">
        <f t="shared" si="6"/>
        <v>5500</v>
      </c>
      <c r="K33" s="12">
        <f t="shared" si="6"/>
        <v>4500</v>
      </c>
      <c r="L33" s="12">
        <f t="shared" si="6"/>
        <v>4000</v>
      </c>
      <c r="M33" s="12">
        <f t="shared" si="6"/>
        <v>4500</v>
      </c>
      <c r="N33" s="12">
        <f t="shared" si="6"/>
        <v>4000</v>
      </c>
    </row>
    <row r="34" spans="2:14" s="12" customFormat="1" ht="15">
      <c r="B34" s="12" t="s">
        <v>6</v>
      </c>
      <c r="C34" s="12">
        <v>1</v>
      </c>
      <c r="D34" s="12">
        <f>C34+1</f>
        <v>2</v>
      </c>
      <c r="E34" s="12">
        <f aca="true" t="shared" si="7" ref="E34:N35">D34+1</f>
        <v>3</v>
      </c>
      <c r="F34" s="12">
        <f t="shared" si="7"/>
        <v>4</v>
      </c>
      <c r="G34" s="12">
        <f t="shared" si="7"/>
        <v>5</v>
      </c>
      <c r="H34" s="12">
        <f t="shared" si="7"/>
        <v>6</v>
      </c>
      <c r="I34" s="12">
        <f t="shared" si="7"/>
        <v>7</v>
      </c>
      <c r="J34" s="12">
        <f t="shared" si="7"/>
        <v>8</v>
      </c>
      <c r="K34" s="12">
        <f t="shared" si="7"/>
        <v>9</v>
      </c>
      <c r="L34" s="12">
        <f t="shared" si="7"/>
        <v>10</v>
      </c>
      <c r="M34" s="12">
        <f t="shared" si="7"/>
        <v>11</v>
      </c>
      <c r="N34" s="12">
        <f t="shared" si="7"/>
        <v>12</v>
      </c>
    </row>
    <row r="35" spans="2:14" s="12" customFormat="1" ht="15">
      <c r="B35" s="12" t="s">
        <v>6</v>
      </c>
      <c r="C35" s="12">
        <v>1</v>
      </c>
      <c r="D35" s="12">
        <f>C35+1</f>
        <v>2</v>
      </c>
      <c r="E35" s="12">
        <f t="shared" si="7"/>
        <v>3</v>
      </c>
      <c r="F35" s="12">
        <f t="shared" si="7"/>
        <v>4</v>
      </c>
      <c r="G35" s="12">
        <f t="shared" si="7"/>
        <v>5</v>
      </c>
      <c r="H35" s="12">
        <f t="shared" si="7"/>
        <v>6</v>
      </c>
      <c r="I35" s="12">
        <f t="shared" si="7"/>
        <v>7</v>
      </c>
      <c r="J35" s="12">
        <f t="shared" si="7"/>
        <v>8</v>
      </c>
      <c r="K35" s="12">
        <f t="shared" si="7"/>
        <v>9</v>
      </c>
      <c r="L35" s="12">
        <f t="shared" si="7"/>
        <v>10</v>
      </c>
      <c r="M35" s="12">
        <f t="shared" si="7"/>
        <v>11</v>
      </c>
      <c r="N35" s="12">
        <f t="shared" si="7"/>
        <v>12</v>
      </c>
    </row>
    <row r="36" s="12" customFormat="1" ht="15"/>
    <row r="38" spans="1:14" ht="15">
      <c r="A38" s="2" t="s">
        <v>24</v>
      </c>
      <c r="B38" s="2" t="s">
        <v>6</v>
      </c>
      <c r="C38" s="2">
        <f>C34</f>
        <v>1</v>
      </c>
      <c r="D38" s="2">
        <f aca="true" t="shared" si="8" ref="D38:N38">D34</f>
        <v>2</v>
      </c>
      <c r="E38" s="2">
        <f t="shared" si="8"/>
        <v>3</v>
      </c>
      <c r="F38" s="2">
        <f t="shared" si="8"/>
        <v>4</v>
      </c>
      <c r="G38" s="2">
        <f t="shared" si="8"/>
        <v>5</v>
      </c>
      <c r="H38" s="2">
        <f t="shared" si="8"/>
        <v>6</v>
      </c>
      <c r="I38" s="2">
        <f t="shared" si="8"/>
        <v>7</v>
      </c>
      <c r="J38" s="2">
        <f t="shared" si="8"/>
        <v>8</v>
      </c>
      <c r="K38" s="2">
        <f t="shared" si="8"/>
        <v>9</v>
      </c>
      <c r="L38" s="2">
        <f t="shared" si="8"/>
        <v>10</v>
      </c>
      <c r="M38" s="2">
        <f t="shared" si="8"/>
        <v>11</v>
      </c>
      <c r="N38" s="2">
        <f t="shared" si="8"/>
        <v>12</v>
      </c>
    </row>
    <row r="39" spans="2:14" ht="15">
      <c r="B39" s="2" t="s">
        <v>7</v>
      </c>
      <c r="C39" s="4">
        <f>IF(C11&lt;0,(MAX(0,$C$11:$N$11)+ABS(MIN(0,$C$11:$N$11)))*5%,(MAX(0,$C$11:$N$11)+ABS(MIN(0,$C$11:$N$11)))*-5%)</f>
        <v>-375</v>
      </c>
      <c r="D39" s="4">
        <f aca="true" t="shared" si="9" ref="D39:N39">IF(D11&lt;0,(MAX(0,$C$11:$N$11)+ABS(MIN(0,$C$11:$N$11)))*5%,(MAX(0,$C$11:$N$11)+ABS(MIN(0,$C$11:$N$11)))*-5%)</f>
        <v>-375</v>
      </c>
      <c r="E39" s="4">
        <f t="shared" si="9"/>
        <v>-375</v>
      </c>
      <c r="F39" s="4">
        <f t="shared" si="9"/>
        <v>-375</v>
      </c>
      <c r="G39" s="4">
        <f t="shared" si="9"/>
        <v>-375</v>
      </c>
      <c r="H39" s="4">
        <f t="shared" si="9"/>
        <v>-375</v>
      </c>
      <c r="I39" s="4">
        <f t="shared" si="9"/>
        <v>-375</v>
      </c>
      <c r="J39" s="4">
        <f t="shared" si="9"/>
        <v>-375</v>
      </c>
      <c r="K39" s="4">
        <f t="shared" si="9"/>
        <v>-375</v>
      </c>
      <c r="L39" s="4">
        <f t="shared" si="9"/>
        <v>-375</v>
      </c>
      <c r="M39" s="4">
        <f t="shared" si="9"/>
        <v>-375</v>
      </c>
      <c r="N39" s="4">
        <f t="shared" si="9"/>
        <v>-375</v>
      </c>
    </row>
    <row r="40" spans="2:14" ht="15">
      <c r="B40" s="5"/>
      <c r="C40" s="5" t="str">
        <f>C10</f>
        <v>Jan</v>
      </c>
      <c r="D40" s="5" t="str">
        <f aca="true" t="shared" si="10" ref="D40:N40">D10</f>
        <v>Feb</v>
      </c>
      <c r="E40" s="5" t="str">
        <f t="shared" si="10"/>
        <v>Mrz</v>
      </c>
      <c r="F40" s="5" t="str">
        <f t="shared" si="10"/>
        <v>Apr</v>
      </c>
      <c r="G40" s="5" t="str">
        <f t="shared" si="10"/>
        <v>Mai</v>
      </c>
      <c r="H40" s="5" t="str">
        <f t="shared" si="10"/>
        <v>Jun</v>
      </c>
      <c r="I40" s="5" t="str">
        <f t="shared" si="10"/>
        <v>Jul</v>
      </c>
      <c r="J40" s="5" t="str">
        <f t="shared" si="10"/>
        <v>Aug</v>
      </c>
      <c r="K40" s="5" t="str">
        <f t="shared" si="10"/>
        <v>Sep</v>
      </c>
      <c r="L40" s="5" t="str">
        <f t="shared" si="10"/>
        <v>Okt</v>
      </c>
      <c r="M40" s="5" t="str">
        <f t="shared" si="10"/>
        <v>Nov</v>
      </c>
      <c r="N40" s="5" t="str">
        <f t="shared" si="10"/>
        <v>Dez</v>
      </c>
    </row>
    <row r="42" spans="1:3" s="12" customFormat="1" ht="15">
      <c r="A42" s="12" t="s">
        <v>25</v>
      </c>
      <c r="B42" s="12" t="s">
        <v>6</v>
      </c>
      <c r="C42" s="12">
        <f>C21</f>
        <v>0.5</v>
      </c>
    </row>
    <row r="43" spans="2:3" s="12" customFormat="1" ht="15">
      <c r="B43" s="12" t="s">
        <v>6</v>
      </c>
      <c r="C43" s="12">
        <f>D21</f>
        <v>12.5</v>
      </c>
    </row>
    <row r="44" spans="2:3" s="12" customFormat="1" ht="15">
      <c r="B44" s="12" t="s">
        <v>7</v>
      </c>
      <c r="C44" s="12">
        <f>C13</f>
        <v>5000</v>
      </c>
    </row>
    <row r="45" spans="2:3" s="12" customFormat="1" ht="15">
      <c r="B45" s="12" t="s">
        <v>7</v>
      </c>
      <c r="C45" s="12">
        <f>C44</f>
        <v>5000</v>
      </c>
    </row>
    <row r="46" s="12" customFormat="1" ht="15"/>
    <row r="47" s="12" customFormat="1" ht="15"/>
    <row r="48" spans="1:14" s="12" customFormat="1" ht="15">
      <c r="A48" s="12" t="s">
        <v>26</v>
      </c>
      <c r="B48" s="12" t="s">
        <v>6</v>
      </c>
      <c r="C48" s="12">
        <f>IF(C11&lt;$C$13,0,C38)</f>
        <v>0</v>
      </c>
      <c r="D48" s="12">
        <f aca="true" t="shared" si="11" ref="D48:N48">IF(D11&lt;$C$13,0,D38)</f>
        <v>0</v>
      </c>
      <c r="E48" s="12">
        <f t="shared" si="11"/>
        <v>0</v>
      </c>
      <c r="F48" s="12">
        <f t="shared" si="11"/>
        <v>4</v>
      </c>
      <c r="G48" s="12">
        <f t="shared" si="11"/>
        <v>5</v>
      </c>
      <c r="H48" s="12">
        <f t="shared" si="11"/>
        <v>6</v>
      </c>
      <c r="I48" s="12">
        <f t="shared" si="11"/>
        <v>7</v>
      </c>
      <c r="J48" s="12">
        <f t="shared" si="11"/>
        <v>8</v>
      </c>
      <c r="K48" s="12">
        <f t="shared" si="11"/>
        <v>0</v>
      </c>
      <c r="L48" s="12">
        <f t="shared" si="11"/>
        <v>0</v>
      </c>
      <c r="M48" s="12">
        <f t="shared" si="11"/>
        <v>0</v>
      </c>
      <c r="N48" s="12">
        <f t="shared" si="11"/>
        <v>0</v>
      </c>
    </row>
    <row r="49" spans="2:14" s="12" customFormat="1" ht="15">
      <c r="B49" s="12" t="s">
        <v>6</v>
      </c>
      <c r="C49" s="12">
        <f>IF(C11&lt;$C$13,0,C48)</f>
        <v>0</v>
      </c>
      <c r="D49" s="12">
        <f aca="true" t="shared" si="12" ref="D49:N49">IF(D11&lt;$C$13,0,D48)</f>
        <v>0</v>
      </c>
      <c r="E49" s="12">
        <f t="shared" si="12"/>
        <v>0</v>
      </c>
      <c r="F49" s="12">
        <f t="shared" si="12"/>
        <v>4</v>
      </c>
      <c r="G49" s="12">
        <f t="shared" si="12"/>
        <v>5</v>
      </c>
      <c r="H49" s="12">
        <f t="shared" si="12"/>
        <v>6</v>
      </c>
      <c r="I49" s="12">
        <f t="shared" si="12"/>
        <v>7</v>
      </c>
      <c r="J49" s="12">
        <f t="shared" si="12"/>
        <v>8</v>
      </c>
      <c r="K49" s="12">
        <f t="shared" si="12"/>
        <v>0</v>
      </c>
      <c r="L49" s="12">
        <f t="shared" si="12"/>
        <v>0</v>
      </c>
      <c r="M49" s="12">
        <f t="shared" si="12"/>
        <v>0</v>
      </c>
      <c r="N49" s="12">
        <f t="shared" si="12"/>
        <v>0</v>
      </c>
    </row>
    <row r="50" spans="2:14" s="12" customFormat="1" ht="15">
      <c r="B50" s="12" t="s">
        <v>7</v>
      </c>
      <c r="C50" s="12">
        <f>IF(C11&lt;$C$13,0,C11)</f>
        <v>0</v>
      </c>
      <c r="D50" s="12">
        <f aca="true" t="shared" si="13" ref="D50:N50">IF(D11&lt;$C$13,0,D11)</f>
        <v>0</v>
      </c>
      <c r="E50" s="12">
        <f t="shared" si="13"/>
        <v>0</v>
      </c>
      <c r="F50" s="12">
        <f t="shared" si="13"/>
        <v>6000</v>
      </c>
      <c r="G50" s="12">
        <f t="shared" si="13"/>
        <v>6000</v>
      </c>
      <c r="H50" s="12">
        <f t="shared" si="13"/>
        <v>7500</v>
      </c>
      <c r="I50" s="12">
        <f t="shared" si="13"/>
        <v>6000</v>
      </c>
      <c r="J50" s="12">
        <f t="shared" si="13"/>
        <v>5500</v>
      </c>
      <c r="K50" s="12">
        <f t="shared" si="13"/>
        <v>0</v>
      </c>
      <c r="L50" s="12">
        <f t="shared" si="13"/>
        <v>0</v>
      </c>
      <c r="M50" s="12">
        <f t="shared" si="13"/>
        <v>0</v>
      </c>
      <c r="N50" s="12">
        <f t="shared" si="13"/>
        <v>0</v>
      </c>
    </row>
    <row r="51" spans="2:14" s="12" customFormat="1" ht="15">
      <c r="B51" s="12" t="s">
        <v>7</v>
      </c>
      <c r="C51" s="12">
        <f>IF(C11&lt;$C$13,0,MAX(0,$C$13))</f>
        <v>0</v>
      </c>
      <c r="D51" s="12">
        <f aca="true" t="shared" si="14" ref="D51:N51">IF(D11&lt;$C$13,0,MAX(0,$C$13))</f>
        <v>0</v>
      </c>
      <c r="E51" s="12">
        <f t="shared" si="14"/>
        <v>0</v>
      </c>
      <c r="F51" s="12">
        <f t="shared" si="14"/>
        <v>5000</v>
      </c>
      <c r="G51" s="12">
        <f t="shared" si="14"/>
        <v>5000</v>
      </c>
      <c r="H51" s="12">
        <f t="shared" si="14"/>
        <v>5000</v>
      </c>
      <c r="I51" s="12">
        <f t="shared" si="14"/>
        <v>5000</v>
      </c>
      <c r="J51" s="12">
        <f t="shared" si="14"/>
        <v>5000</v>
      </c>
      <c r="K51" s="12">
        <f t="shared" si="14"/>
        <v>0</v>
      </c>
      <c r="L51" s="12">
        <f t="shared" si="14"/>
        <v>0</v>
      </c>
      <c r="M51" s="12">
        <f t="shared" si="14"/>
        <v>0</v>
      </c>
      <c r="N51" s="12">
        <f t="shared" si="14"/>
        <v>0</v>
      </c>
    </row>
    <row r="52" spans="3:14" s="12" customFormat="1" ht="15">
      <c r="C52" s="17" t="s">
        <v>27</v>
      </c>
      <c r="D52" s="17" t="s">
        <v>28</v>
      </c>
      <c r="E52" s="17" t="s">
        <v>29</v>
      </c>
      <c r="F52" s="17" t="s">
        <v>30</v>
      </c>
      <c r="G52" s="17" t="s">
        <v>31</v>
      </c>
      <c r="H52" s="17" t="s">
        <v>32</v>
      </c>
      <c r="I52" s="17" t="s">
        <v>33</v>
      </c>
      <c r="J52" s="17" t="s">
        <v>34</v>
      </c>
      <c r="K52" s="17" t="s">
        <v>35</v>
      </c>
      <c r="L52" s="17" t="s">
        <v>36</v>
      </c>
      <c r="M52" s="17" t="s">
        <v>37</v>
      </c>
      <c r="N52" s="17" t="s">
        <v>38</v>
      </c>
    </row>
    <row r="53" s="12" customFormat="1" ht="15"/>
    <row r="54" spans="1:14" s="12" customFormat="1" ht="15">
      <c r="A54" s="12" t="s">
        <v>26</v>
      </c>
      <c r="B54" s="12" t="s">
        <v>6</v>
      </c>
      <c r="C54" s="12">
        <f>IF(C11&gt;$C$13,0,C38)</f>
        <v>1</v>
      </c>
      <c r="D54" s="12">
        <f aca="true" t="shared" si="15" ref="D54:N54">IF(D11&gt;$C$13,0,D38)</f>
        <v>2</v>
      </c>
      <c r="E54" s="12">
        <f t="shared" si="15"/>
        <v>3</v>
      </c>
      <c r="F54" s="12">
        <f t="shared" si="15"/>
        <v>0</v>
      </c>
      <c r="G54" s="12">
        <f t="shared" si="15"/>
        <v>0</v>
      </c>
      <c r="H54" s="12">
        <f t="shared" si="15"/>
        <v>0</v>
      </c>
      <c r="I54" s="12">
        <f t="shared" si="15"/>
        <v>0</v>
      </c>
      <c r="J54" s="12">
        <f t="shared" si="15"/>
        <v>0</v>
      </c>
      <c r="K54" s="12">
        <f t="shared" si="15"/>
        <v>9</v>
      </c>
      <c r="L54" s="12">
        <f t="shared" si="15"/>
        <v>10</v>
      </c>
      <c r="M54" s="12">
        <f t="shared" si="15"/>
        <v>11</v>
      </c>
      <c r="N54" s="12">
        <f t="shared" si="15"/>
        <v>12</v>
      </c>
    </row>
    <row r="55" spans="2:14" s="12" customFormat="1" ht="15">
      <c r="B55" s="12" t="s">
        <v>6</v>
      </c>
      <c r="C55" s="12">
        <f>IF(C11&gt;$C$13,0,C54)</f>
        <v>1</v>
      </c>
      <c r="D55" s="12">
        <f aca="true" t="shared" si="16" ref="D55:N55">IF(D11&gt;$C$13,0,D54)</f>
        <v>2</v>
      </c>
      <c r="E55" s="12">
        <f t="shared" si="16"/>
        <v>3</v>
      </c>
      <c r="F55" s="12">
        <f t="shared" si="16"/>
        <v>0</v>
      </c>
      <c r="G55" s="12">
        <f t="shared" si="16"/>
        <v>0</v>
      </c>
      <c r="H55" s="12">
        <f t="shared" si="16"/>
        <v>0</v>
      </c>
      <c r="I55" s="12">
        <f t="shared" si="16"/>
        <v>0</v>
      </c>
      <c r="J55" s="12">
        <f t="shared" si="16"/>
        <v>0</v>
      </c>
      <c r="K55" s="12">
        <f t="shared" si="16"/>
        <v>9</v>
      </c>
      <c r="L55" s="12">
        <f t="shared" si="16"/>
        <v>10</v>
      </c>
      <c r="M55" s="12">
        <f t="shared" si="16"/>
        <v>11</v>
      </c>
      <c r="N55" s="12">
        <f t="shared" si="16"/>
        <v>12</v>
      </c>
    </row>
    <row r="56" spans="2:14" s="12" customFormat="1" ht="15">
      <c r="B56" s="12" t="s">
        <v>7</v>
      </c>
      <c r="C56" s="12">
        <f>IF(C11&gt;$C$13,0,C11)</f>
        <v>3000</v>
      </c>
      <c r="D56" s="12">
        <f aca="true" t="shared" si="17" ref="D56:N56">IF(D11&gt;$C$13,0,D11)</f>
        <v>3500</v>
      </c>
      <c r="E56" s="12">
        <f t="shared" si="17"/>
        <v>3000</v>
      </c>
      <c r="F56" s="12">
        <f t="shared" si="17"/>
        <v>0</v>
      </c>
      <c r="G56" s="12">
        <f t="shared" si="17"/>
        <v>0</v>
      </c>
      <c r="H56" s="12">
        <f t="shared" si="17"/>
        <v>0</v>
      </c>
      <c r="I56" s="12">
        <f t="shared" si="17"/>
        <v>0</v>
      </c>
      <c r="J56" s="12">
        <f t="shared" si="17"/>
        <v>0</v>
      </c>
      <c r="K56" s="12">
        <f t="shared" si="17"/>
        <v>4500</v>
      </c>
      <c r="L56" s="12">
        <f t="shared" si="17"/>
        <v>4000</v>
      </c>
      <c r="M56" s="12">
        <f t="shared" si="17"/>
        <v>4500</v>
      </c>
      <c r="N56" s="12">
        <f t="shared" si="17"/>
        <v>4000</v>
      </c>
    </row>
    <row r="57" spans="2:14" s="12" customFormat="1" ht="15">
      <c r="B57" s="12" t="s">
        <v>7</v>
      </c>
      <c r="C57" s="12">
        <f>IF(C11&gt;$C$13,0,$C$13)</f>
        <v>5000</v>
      </c>
      <c r="D57" s="12">
        <f aca="true" t="shared" si="18" ref="D57:N57">IF(D11&gt;$C$13,0,$C$13)</f>
        <v>5000</v>
      </c>
      <c r="E57" s="12">
        <f t="shared" si="18"/>
        <v>5000</v>
      </c>
      <c r="F57" s="12">
        <f t="shared" si="18"/>
        <v>0</v>
      </c>
      <c r="G57" s="12">
        <f t="shared" si="18"/>
        <v>0</v>
      </c>
      <c r="H57" s="12">
        <f t="shared" si="18"/>
        <v>0</v>
      </c>
      <c r="I57" s="12">
        <f t="shared" si="18"/>
        <v>0</v>
      </c>
      <c r="J57" s="12">
        <f t="shared" si="18"/>
        <v>0</v>
      </c>
      <c r="K57" s="12">
        <f t="shared" si="18"/>
        <v>5000</v>
      </c>
      <c r="L57" s="12">
        <f t="shared" si="18"/>
        <v>5000</v>
      </c>
      <c r="M57" s="12">
        <f t="shared" si="18"/>
        <v>5000</v>
      </c>
      <c r="N57" s="12">
        <f t="shared" si="18"/>
        <v>5000</v>
      </c>
    </row>
    <row r="58" spans="3:14" s="12" customFormat="1" ht="15">
      <c r="C58" s="17" t="s">
        <v>27</v>
      </c>
      <c r="D58" s="17" t="s">
        <v>28</v>
      </c>
      <c r="E58" s="17" t="s">
        <v>29</v>
      </c>
      <c r="F58" s="17" t="s">
        <v>30</v>
      </c>
      <c r="G58" s="17" t="s">
        <v>31</v>
      </c>
      <c r="H58" s="17" t="s">
        <v>32</v>
      </c>
      <c r="I58" s="17" t="s">
        <v>33</v>
      </c>
      <c r="J58" s="17" t="s">
        <v>34</v>
      </c>
      <c r="K58" s="17" t="s">
        <v>35</v>
      </c>
      <c r="L58" s="17" t="s">
        <v>36</v>
      </c>
      <c r="M58" s="17" t="s">
        <v>37</v>
      </c>
      <c r="N58" s="17" t="s">
        <v>38</v>
      </c>
    </row>
    <row r="59" s="12" customFormat="1" ht="15"/>
    <row r="60" s="12" customFormat="1" ht="15"/>
  </sheetData>
  <sheetProtection/>
  <mergeCells count="5">
    <mergeCell ref="C3:N4"/>
    <mergeCell ref="C6:N7"/>
    <mergeCell ref="C15:N15"/>
    <mergeCell ref="C17:N17"/>
    <mergeCell ref="C9:N9"/>
  </mergeCells>
  <dataValidations count="2">
    <dataValidation allowBlank="1" showInputMessage="1" showErrorMessage="1" promptTitle="made by HH" sqref="P528 W629 X527:X528 Y640 Z656 S667:S669"/>
    <dataValidation allowBlank="1" showInputMessage="1" showErrorMessage="1" promptTitle="made by HH" sqref="S666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 Heimrath</dc:creator>
  <cp:keywords/>
  <dc:description/>
  <cp:lastModifiedBy>Joachim Becker</cp:lastModifiedBy>
  <cp:lastPrinted>2008-12-25T12:27:18Z</cp:lastPrinted>
  <dcterms:created xsi:type="dcterms:W3CDTF">2008-07-13T17:10:57Z</dcterms:created>
  <dcterms:modified xsi:type="dcterms:W3CDTF">2011-02-05T17:11:50Z</dcterms:modified>
  <cp:category/>
  <cp:version/>
  <cp:contentType/>
  <cp:contentStatus/>
</cp:coreProperties>
</file>