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WebSolutions\ControllerSpielwiese\download\"/>
    </mc:Choice>
  </mc:AlternateContent>
  <bookViews>
    <workbookView xWindow="0" yWindow="0" windowWidth="21600" windowHeight="9600"/>
  </bookViews>
  <sheets>
    <sheet name="Berechnung der Verzugszinsen" sheetId="1" r:id="rId1"/>
  </sheets>
  <definedNames>
    <definedName name="_xlnm.Print_Area" localSheetId="0">'Berechnung der Verzugszinsen'!$B$2:$L$45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 s="1"/>
  <c r="D12" i="1"/>
  <c r="E12" i="1" s="1"/>
  <c r="H12" i="1" s="1"/>
  <c r="C12" i="1"/>
  <c r="F12" i="1" l="1"/>
  <c r="G12" i="1"/>
  <c r="J12" i="1"/>
  <c r="D13" i="1"/>
  <c r="E13" i="1" s="1"/>
  <c r="H13" i="1" l="1"/>
  <c r="C13" i="1"/>
  <c r="K12" i="1"/>
  <c r="L12" i="1"/>
  <c r="D14" i="1" l="1"/>
  <c r="E14" i="1" s="1"/>
  <c r="F13" i="1"/>
  <c r="G13" i="1"/>
  <c r="J13" i="1"/>
  <c r="I14" i="1" l="1"/>
  <c r="H14" i="1"/>
  <c r="K13" i="1"/>
  <c r="L13" i="1"/>
  <c r="C14" i="1"/>
  <c r="J14" i="1" l="1"/>
  <c r="G14" i="1"/>
  <c r="F14" i="1"/>
  <c r="D15" i="1"/>
  <c r="E15" i="1" s="1"/>
  <c r="H15" i="1" l="1"/>
  <c r="I15" i="1"/>
  <c r="K14" i="1"/>
  <c r="L14" i="1"/>
  <c r="C15" i="1"/>
  <c r="G15" i="1" l="1"/>
  <c r="J15" i="1"/>
  <c r="F15" i="1"/>
  <c r="D16" i="1"/>
  <c r="E16" i="1" s="1"/>
  <c r="L15" i="1" l="1"/>
  <c r="K15" i="1"/>
  <c r="I16" i="1"/>
  <c r="H16" i="1"/>
  <c r="C16" i="1"/>
  <c r="G16" i="1" l="1"/>
  <c r="D17" i="1"/>
  <c r="E17" i="1" s="1"/>
  <c r="J16" i="1"/>
  <c r="F16" i="1"/>
  <c r="K16" i="1" l="1"/>
  <c r="L16" i="1"/>
  <c r="G17" i="1"/>
  <c r="I17" i="1"/>
  <c r="C17" i="1"/>
  <c r="H17" i="1" l="1"/>
  <c r="J17" i="1" s="1"/>
  <c r="K17" i="1" s="1"/>
  <c r="F17" i="1"/>
  <c r="D18" i="1"/>
  <c r="E18" i="1" s="1"/>
  <c r="L17" i="1" l="1"/>
  <c r="G18" i="1"/>
  <c r="I18" i="1"/>
  <c r="C18" i="1"/>
  <c r="H18" i="1" l="1"/>
  <c r="J18" i="1" s="1"/>
  <c r="K18" i="1" s="1"/>
  <c r="D19" i="1"/>
  <c r="E19" i="1" s="1"/>
  <c r="F18" i="1"/>
  <c r="L18" i="1" l="1"/>
  <c r="G19" i="1"/>
  <c r="I19" i="1"/>
  <c r="C19" i="1"/>
  <c r="H19" i="1" l="1"/>
  <c r="J19" i="1" s="1"/>
  <c r="K19" i="1" s="1"/>
  <c r="D20" i="1"/>
  <c r="E20" i="1" s="1"/>
  <c r="F19" i="1"/>
  <c r="L19" i="1" l="1"/>
  <c r="H20" i="1"/>
  <c r="I20" i="1"/>
  <c r="C20" i="1"/>
  <c r="G20" i="1" l="1"/>
  <c r="D21" i="1"/>
  <c r="E21" i="1" s="1"/>
  <c r="F20" i="1"/>
  <c r="J20" i="1"/>
  <c r="K20" i="1" l="1"/>
  <c r="L20" i="1"/>
  <c r="H21" i="1"/>
  <c r="I21" i="1"/>
  <c r="C21" i="1"/>
  <c r="G21" i="1" l="1"/>
  <c r="J21" i="1"/>
  <c r="F21" i="1"/>
  <c r="D22" i="1"/>
  <c r="E22" i="1" s="1"/>
  <c r="K21" i="1" l="1"/>
  <c r="L21" i="1"/>
  <c r="I22" i="1"/>
  <c r="C22" i="1"/>
  <c r="H22" i="1" l="1"/>
  <c r="J22" i="1" s="1"/>
  <c r="D23" i="1"/>
  <c r="E23" i="1" s="1"/>
  <c r="G22" i="1"/>
  <c r="F22" i="1"/>
  <c r="G23" i="1" l="1"/>
  <c r="C23" i="1"/>
  <c r="I23" i="1"/>
  <c r="L22" i="1"/>
  <c r="K22" i="1"/>
  <c r="H23" i="1" l="1"/>
  <c r="J23" i="1" s="1"/>
  <c r="L23" i="1" s="1"/>
  <c r="D24" i="1"/>
  <c r="E24" i="1" s="1"/>
  <c r="F23" i="1"/>
  <c r="K23" i="1" l="1"/>
  <c r="I24" i="1"/>
  <c r="C24" i="1"/>
  <c r="G24" i="1"/>
  <c r="H24" i="1" l="1"/>
  <c r="J24" i="1" s="1"/>
  <c r="K24" i="1" s="1"/>
  <c r="F24" i="1"/>
  <c r="D25" i="1"/>
  <c r="E25" i="1" s="1"/>
  <c r="L24" i="1" l="1"/>
  <c r="C25" i="1"/>
  <c r="I25" i="1"/>
  <c r="H25" i="1"/>
  <c r="G25" i="1" l="1"/>
  <c r="K25" i="1" s="1"/>
  <c r="J25" i="1"/>
  <c r="D26" i="1"/>
  <c r="E26" i="1" s="1"/>
  <c r="F25" i="1"/>
  <c r="L25" i="1" l="1"/>
  <c r="H26" i="1"/>
  <c r="C26" i="1"/>
  <c r="I26" i="1"/>
  <c r="G26" i="1" l="1"/>
  <c r="D27" i="1"/>
  <c r="E27" i="1" s="1"/>
  <c r="F26" i="1"/>
  <c r="J26" i="1"/>
  <c r="K26" i="1" l="1"/>
  <c r="L26" i="1"/>
  <c r="G27" i="1"/>
  <c r="C27" i="1"/>
  <c r="I27" i="1"/>
  <c r="H27" i="1" l="1"/>
  <c r="J27" i="1" s="1"/>
  <c r="K27" i="1" s="1"/>
  <c r="D28" i="1"/>
  <c r="E28" i="1" s="1"/>
  <c r="F27" i="1"/>
  <c r="L27" i="1" l="1"/>
  <c r="C28" i="1"/>
  <c r="I28" i="1"/>
  <c r="H28" i="1"/>
  <c r="G28" i="1" l="1"/>
  <c r="J28" i="1"/>
  <c r="D29" i="1"/>
  <c r="E29" i="1" s="1"/>
  <c r="F28" i="1"/>
  <c r="L28" i="1" l="1"/>
  <c r="K28" i="1"/>
  <c r="I29" i="1"/>
  <c r="H29" i="1"/>
  <c r="C29" i="1"/>
  <c r="G29" i="1" l="1"/>
  <c r="J29" i="1"/>
  <c r="D30" i="1"/>
  <c r="E30" i="1" s="1"/>
  <c r="F29" i="1"/>
  <c r="L29" i="1" l="1"/>
  <c r="K29" i="1"/>
  <c r="H30" i="1"/>
  <c r="I30" i="1"/>
  <c r="C30" i="1"/>
  <c r="G30" i="1" l="1"/>
  <c r="L30" i="1" s="1"/>
  <c r="D31" i="1"/>
  <c r="E31" i="1" s="1"/>
  <c r="F30" i="1"/>
  <c r="J30" i="1"/>
  <c r="K30" i="1" l="1"/>
  <c r="C31" i="1"/>
  <c r="H31" i="1"/>
  <c r="I31" i="1"/>
  <c r="G31" i="1" l="1"/>
  <c r="D32" i="1"/>
  <c r="E32" i="1" s="1"/>
  <c r="F31" i="1"/>
  <c r="J31" i="1"/>
  <c r="K31" i="1" l="1"/>
  <c r="L31" i="1"/>
  <c r="I32" i="1"/>
  <c r="H32" i="1"/>
  <c r="C32" i="1"/>
  <c r="G32" i="1" l="1"/>
  <c r="J32" i="1"/>
  <c r="D33" i="1"/>
  <c r="E33" i="1" s="1"/>
  <c r="F32" i="1"/>
  <c r="L32" i="1" l="1"/>
  <c r="K32" i="1"/>
  <c r="I33" i="1"/>
  <c r="C33" i="1"/>
  <c r="G33" i="1"/>
  <c r="H33" i="1" l="1"/>
  <c r="J33" i="1" s="1"/>
  <c r="D34" i="1"/>
  <c r="E34" i="1" s="1"/>
  <c r="F33" i="1"/>
  <c r="L33" i="1" l="1"/>
  <c r="K33" i="1"/>
  <c r="G34" i="1"/>
  <c r="I34" i="1"/>
  <c r="C34" i="1"/>
  <c r="H34" i="1" l="1"/>
  <c r="D35" i="1"/>
  <c r="E35" i="1" s="1"/>
  <c r="F34" i="1"/>
  <c r="J34" i="1"/>
  <c r="L34" i="1" s="1"/>
  <c r="K34" i="1" l="1"/>
  <c r="G35" i="1"/>
  <c r="C35" i="1"/>
  <c r="I35" i="1"/>
  <c r="H35" i="1" l="1"/>
  <c r="D36" i="1"/>
  <c r="E36" i="1" s="1"/>
  <c r="F35" i="1"/>
  <c r="J35" i="1"/>
  <c r="K35" i="1" s="1"/>
  <c r="L35" i="1" l="1"/>
  <c r="C36" i="1"/>
  <c r="I36" i="1"/>
  <c r="G36" i="1" l="1"/>
  <c r="D37" i="1"/>
  <c r="E37" i="1" s="1"/>
  <c r="H36" i="1"/>
  <c r="J36" i="1" s="1"/>
  <c r="K36" i="1" s="1"/>
  <c r="F36" i="1"/>
  <c r="L36" i="1" l="1"/>
  <c r="C37" i="1"/>
  <c r="I37" i="1"/>
  <c r="H37" i="1"/>
  <c r="G37" i="1" l="1"/>
  <c r="K37" i="1" s="1"/>
  <c r="F37" i="1"/>
  <c r="D38" i="1"/>
  <c r="E38" i="1" s="1"/>
  <c r="J37" i="1"/>
  <c r="L37" i="1" l="1"/>
  <c r="I38" i="1"/>
  <c r="C38" i="1"/>
  <c r="G38" i="1"/>
  <c r="H38" i="1" l="1"/>
  <c r="J38" i="1" s="1"/>
  <c r="K38" i="1" s="1"/>
  <c r="F38" i="1"/>
  <c r="L38" i="1" s="1"/>
  <c r="D39" i="1"/>
  <c r="E39" i="1" s="1"/>
  <c r="I39" i="1" l="1"/>
  <c r="C39" i="1"/>
  <c r="H39" i="1"/>
  <c r="G39" i="1" l="1"/>
  <c r="J39" i="1"/>
  <c r="D40" i="1"/>
  <c r="E40" i="1" s="1"/>
  <c r="F39" i="1"/>
  <c r="K39" i="1" l="1"/>
  <c r="L39" i="1"/>
  <c r="G40" i="1"/>
  <c r="C40" i="1"/>
  <c r="I40" i="1"/>
  <c r="H40" i="1" l="1"/>
  <c r="J40" i="1" s="1"/>
  <c r="K40" i="1" s="1"/>
  <c r="D41" i="1"/>
  <c r="F40" i="1"/>
  <c r="L40" i="1" l="1"/>
  <c r="C41" i="1"/>
  <c r="E41" i="1"/>
  <c r="G41" i="1" s="1"/>
  <c r="I41" i="1"/>
  <c r="H41" i="1" l="1"/>
  <c r="F41" i="1"/>
  <c r="F43" i="1" s="1"/>
  <c r="J41" i="1"/>
  <c r="K41" i="1" s="1"/>
  <c r="L41" i="1" l="1"/>
  <c r="L43" i="1" s="1"/>
  <c r="L45" i="1" s="1"/>
</calcChain>
</file>

<file path=xl/comments1.xml><?xml version="1.0" encoding="utf-8"?>
<comments xmlns="http://schemas.openxmlformats.org/spreadsheetml/2006/main">
  <authors>
    <author>Becker, Joachim</author>
    <author>Joachim Becker</author>
  </authors>
  <commentList>
    <comment ref="K8" authorId="0" shapeId="0">
      <text>
        <r>
          <rPr>
            <b/>
            <sz val="8"/>
            <color indexed="81"/>
            <rFont val="Tahoma"/>
            <family val="2"/>
          </rPr>
          <t>ControllerSpielwiese:</t>
        </r>
        <r>
          <rPr>
            <sz val="8"/>
            <color indexed="81"/>
            <rFont val="Tahoma"/>
            <family val="2"/>
          </rPr>
          <t xml:space="preserve">
5% (Verbraucher) bzw. 
9% (Handelsgeschäft; 8% vor dem 29.07.2014)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ControllerSpielwiese:</t>
        </r>
        <r>
          <rPr>
            <sz val="8"/>
            <color indexed="81"/>
            <rFont val="Tahoma"/>
            <family val="2"/>
          </rPr>
          <t xml:space="preserve">
Erster Tag findet Berücksichtigung
http://dejure.org/gesetze/BGB/187.html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ControllerSpielwiese:</t>
        </r>
        <r>
          <rPr>
            <sz val="8"/>
            <color indexed="81"/>
            <rFont val="Tahoma"/>
            <family val="2"/>
          </rPr>
          <t xml:space="preserve">
5% (Verbraucher) bzw. 
9% (Handelsgeschäft; 8% vor dem 29.07.2014)</t>
        </r>
      </text>
    </comment>
    <comment ref="B12" authorId="1" shapeId="0">
      <text>
        <r>
          <rPr>
            <b/>
            <sz val="9"/>
            <color indexed="81"/>
            <rFont val="Segoe UI"/>
            <family val="2"/>
          </rPr>
          <t>ControllerSpielwiese:</t>
        </r>
        <r>
          <rPr>
            <sz val="9"/>
            <color indexed="81"/>
            <rFont val="Segoe UI"/>
            <family val="2"/>
          </rPr>
          <t xml:space="preserve">
Bei mehr als 6 betroffenen Perioden (Halbjahren) sind die Zeilen entsprechend aufzugliedern !</t>
        </r>
      </text>
    </comment>
  </commentList>
</comments>
</file>

<file path=xl/sharedStrings.xml><?xml version="1.0" encoding="utf-8"?>
<sst xmlns="http://schemas.openxmlformats.org/spreadsheetml/2006/main" count="120" uniqueCount="68">
  <si>
    <t>alle Werte in EUR</t>
  </si>
  <si>
    <t>Forderung:</t>
  </si>
  <si>
    <t>vom:</t>
  </si>
  <si>
    <t>aus Rechnung-Nr.:</t>
  </si>
  <si>
    <t>Ziel:</t>
  </si>
  <si>
    <t>Tage</t>
  </si>
  <si>
    <t>Zahlungsdatum:</t>
  </si>
  <si>
    <t>(bzw. Tag vor Insolvenzeröffnung)</t>
  </si>
  <si>
    <t>Periode</t>
  </si>
  <si>
    <t>Forderung</t>
  </si>
  <si>
    <t>Anfang Verzug</t>
  </si>
  <si>
    <t>Ende Verzug
datum</t>
  </si>
  <si>
    <t>Tage/
Jahr</t>
  </si>
  <si>
    <t>Basiszins
 f. Periode</t>
  </si>
  <si>
    <t>Verzugs-
zinssatz</t>
  </si>
  <si>
    <t>Gesamt-%</t>
  </si>
  <si>
    <t>Zinsbetrag/
Tag</t>
  </si>
  <si>
    <t>Zinsbetrag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</si>
  <si>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</si>
  <si>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</si>
  <si>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</si>
  <si>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</si>
  <si>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</si>
  <si>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</si>
  <si>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</si>
  <si>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</si>
  <si>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</si>
  <si>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</si>
  <si>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Periode 11</t>
  </si>
  <si>
    <t>Periode 12</t>
  </si>
  <si>
    <t>Summe</t>
  </si>
  <si>
    <t>Verzugszinsberechnung</t>
  </si>
  <si>
    <t>Handels- oder Verbrauchergeschäft:</t>
  </si>
  <si>
    <t>%</t>
  </si>
  <si>
    <t xml:space="preserve">bis </t>
  </si>
  <si>
    <t>Basiszinssätze für den Zeitraum:</t>
  </si>
  <si>
    <t>seit</t>
  </si>
  <si>
    <t>Themenspeicher</t>
  </si>
  <si>
    <t>Weitere Informationen, wie Sie Verzugszinsen</t>
  </si>
  <si>
    <t>rechtssicher berechnen, lesen Sie in unserem</t>
  </si>
  <si>
    <t>Erweitern Sie diese Tabelle</t>
  </si>
  <si>
    <t>um die halbjährlich neu</t>
  </si>
  <si>
    <t xml:space="preserve">festgelegten Werte. Diese </t>
  </si>
  <si>
    <t>finden Sie bei uns:</t>
  </si>
  <si>
    <t>Aktuelle Basiszinssätze</t>
  </si>
  <si>
    <t>Periode 13</t>
  </si>
  <si>
    <t>Periode 14</t>
  </si>
  <si>
    <t>Periode 15</t>
  </si>
  <si>
    <t>Periode 16</t>
  </si>
  <si>
    <t>Periode 17</t>
  </si>
  <si>
    <t>Periode 18</t>
  </si>
  <si>
    <t>Periode 19</t>
  </si>
  <si>
    <t>Periode 20</t>
  </si>
  <si>
    <t>Periode 21</t>
  </si>
  <si>
    <t>Periode 22</t>
  </si>
  <si>
    <t>Periode 23</t>
  </si>
  <si>
    <t>Periode 24</t>
  </si>
  <si>
    <t>Periode 25</t>
  </si>
  <si>
    <t>Periode 26</t>
  </si>
  <si>
    <t>Periode 27</t>
  </si>
  <si>
    <t>Periode 28</t>
  </si>
  <si>
    <t>Periode 29</t>
  </si>
  <si>
    <t>Periode 30</t>
  </si>
  <si>
    <t>Verzugszinsen:</t>
  </si>
  <si>
    <t>Die Gesamtforderung beträgt:</t>
  </si>
  <si>
    <t>Diesen Verzugszinsrechner mit einem integrierten,</t>
  </si>
  <si>
    <t>freikonfigurierbaren Rechnungsformular finden Sie in unseren</t>
  </si>
  <si>
    <t>Berichtsvorlagen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</si>
</sst>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1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0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7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3" fontId="0" fillId="3" borderId="0" xfId="0" applyNumberForma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/>
    <xf numFmtId="0" fontId="10" fillId="0" borderId="0" xfId="1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164" fontId="0" fillId="4" borderId="0" xfId="0" applyNumberFormat="1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164" fontId="3" fillId="5" borderId="0" xfId="0" applyNumberFormat="1" applyFont="1" applyFill="1"/>
    <xf numFmtId="14" fontId="0" fillId="0" borderId="0" xfId="0" applyNumberFormat="1" applyProtection="1"/>
    <xf numFmtId="0" fontId="0" fillId="0" borderId="0" xfId="0" applyAlignment="1" applyProtection="1">
      <alignment horizontal="center"/>
    </xf>
    <xf numFmtId="10" fontId="0" fillId="0" borderId="0" xfId="0" applyNumberFormat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e@controllerspielwiese.de?subject=Excel-Tool%20einfachen%20Verzugszinsrechner%20f&#252;r%20EUR%201,99%20kaufen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controllerspielwiese.de/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ko-fi.com/controllerspielwies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1</xdr:row>
      <xdr:rowOff>61486</xdr:rowOff>
    </xdr:from>
    <xdr:to>
      <xdr:col>11</xdr:col>
      <xdr:colOff>733424</xdr:colOff>
      <xdr:row>3</xdr:row>
      <xdr:rowOff>76200</xdr:rowOff>
    </xdr:to>
    <xdr:pic>
      <xdr:nvPicPr>
        <xdr:cNvPr id="6" name="Grafi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9" y="213886"/>
          <a:ext cx="2733675" cy="51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28574</xdr:colOff>
      <xdr:row>10</xdr:row>
      <xdr:rowOff>19048</xdr:rowOff>
    </xdr:from>
    <xdr:to>
      <xdr:col>17</xdr:col>
      <xdr:colOff>723899</xdr:colOff>
      <xdr:row>65</xdr:row>
      <xdr:rowOff>85725</xdr:rowOff>
    </xdr:to>
    <xdr:sp macro="" textlink="">
      <xdr:nvSpPr>
        <xdr:cNvPr id="5" name="Textfeld 4">
          <a:hlinkClick xmlns:r="http://schemas.openxmlformats.org/officeDocument/2006/relationships" r:id="rId3"/>
        </xdr:cNvPr>
        <xdr:cNvSpPr txBox="1">
          <a:spLocks noChangeAspect="1"/>
        </xdr:cNvSpPr>
      </xdr:nvSpPr>
      <xdr:spPr>
        <a:xfrm>
          <a:off x="8867774" y="1866898"/>
          <a:ext cx="3743325" cy="50863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 cmpd="sng">
          <a:solidFill>
            <a:schemeClr val="tx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Diese</a:t>
          </a:r>
          <a:r>
            <a:rPr lang="de-DE" sz="1100" baseline="0"/>
            <a:t> Berechnung der Verzugszinsen kann im Rahmen des täglichen Mahnwesens und auch zur Anmeldung von Forderungen zur Insolvenztabelle Anwendung finden.</a:t>
          </a:r>
        </a:p>
        <a:p>
          <a:endParaRPr lang="de-DE" sz="5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Künftige Basiszinssätze können unterhalb der bestehenden Liste ergänzt werden. Sie finden automatisch Berücksichtigung in der Berechnung.</a:t>
          </a:r>
          <a:endParaRPr lang="de-DE">
            <a:effectLst/>
          </a:endParaRPr>
        </a:p>
        <a:p>
          <a:endParaRPr lang="de-DE" sz="500"/>
        </a:p>
        <a:p>
          <a:r>
            <a:rPr lang="de-DE" sz="1100"/>
            <a:t>Die Struktur und die Daten in dieser Datei unterliegen dem Urheberschutz. Sie können für den eigenen Gebrauch abgeändert und erweitert werden. Ein entgelticher Vertrieb</a:t>
          </a:r>
          <a:r>
            <a:rPr lang="de-DE" sz="1100" baseline="0"/>
            <a:t> ist ausgeschlossen. </a:t>
          </a:r>
          <a:r>
            <a:rPr lang="de-DE"/>
            <a:t>Die Datei enthält in der kostenlosen Version einen Blattschutz, welchen zu entfernen nicht legal ist.</a:t>
          </a:r>
          <a:endParaRPr lang="de-DE" sz="1100" baseline="0"/>
        </a:p>
        <a:p>
          <a:endParaRPr lang="de-DE" sz="500" baseline="0"/>
        </a:p>
        <a:p>
          <a:r>
            <a:rPr lang="de-DE" sz="1100" baseline="0"/>
            <a:t>Die Datei wird weiter ergänzt und in neuen Versionen veröffentlicht. Für die Richtigkeit wird keine Gewährleistung übernommen.</a:t>
          </a:r>
        </a:p>
        <a:p>
          <a:endParaRPr lang="de-DE" sz="500" baseline="0"/>
        </a:p>
        <a:p>
          <a:r>
            <a:rPr lang="de-DE" sz="1100" baseline="0"/>
            <a:t>Eine Premium-Version der Datei ohne Blattschutz können Sie für nur </a:t>
          </a:r>
          <a:r>
            <a:rPr lang="de-DE" sz="1100" b="1" baseline="0"/>
            <a:t>EUR 1,99 inkl. MwSt</a:t>
          </a:r>
          <a:r>
            <a:rPr lang="de-DE" sz="1100" baseline="0"/>
            <a:t>. erwerben. Senden Sie hierzu eine E-Mail an </a:t>
          </a:r>
          <a:r>
            <a:rPr lang="de-DE" sz="1100" u="sng" baseline="0">
              <a:solidFill>
                <a:srgbClr val="0000FF"/>
              </a:solidFill>
            </a:rPr>
            <a:t>service@controllerspielwiese.de</a:t>
          </a:r>
          <a:r>
            <a:rPr lang="de-DE" sz="1100" baseline="0"/>
            <a:t> mit Ihrer </a:t>
          </a:r>
          <a:r>
            <a:rPr lang="de-DE" sz="1100" b="1" baseline="0"/>
            <a:t>Rechnungsadresse</a:t>
          </a:r>
          <a:r>
            <a:rPr lang="de-DE" sz="1100" baseline="0"/>
            <a:t> und dem Betreff "Verzugszinsrechner für EUR 1,99 kaufen". Wir senden Ihnen die Premium-Version zusammen mit Ihrer Rechnung inkl. MwSt. umgehend während unserer Bürozeiten per E-Mail zu.</a:t>
          </a:r>
        </a:p>
        <a:p>
          <a:endParaRPr lang="de-DE" sz="1100" baseline="0"/>
        </a:p>
        <a:p>
          <a:r>
            <a:rPr lang="de-DE" sz="1100" baseline="0"/>
            <a:t>Wenn Ihnen gefällt, was wir hier gemacht haben, können Sie unsere Arbeit gerne auch mit einem Kaffee unterstützen:</a:t>
          </a:r>
        </a:p>
        <a:p>
          <a:endParaRPr lang="de-DE" sz="1100" baseline="0"/>
        </a:p>
        <a:p>
          <a:r>
            <a:rPr lang="de-DE" sz="1100" baseline="0"/>
            <a:t>Ihr Service-Team der</a:t>
          </a:r>
        </a:p>
        <a:p>
          <a:r>
            <a:rPr lang="de-DE" sz="1100" baseline="0"/>
            <a:t>ControllerSpielwiese</a:t>
          </a:r>
        </a:p>
      </xdr:txBody>
    </xdr:sp>
    <xdr:clientData fPrintsWithSheet="0"/>
  </xdr:twoCellAnchor>
  <xdr:twoCellAnchor editAs="oneCell">
    <xdr:from>
      <xdr:col>15</xdr:col>
      <xdr:colOff>180974</xdr:colOff>
      <xdr:row>62</xdr:row>
      <xdr:rowOff>104773</xdr:rowOff>
    </xdr:from>
    <xdr:to>
      <xdr:col>17</xdr:col>
      <xdr:colOff>57149</xdr:colOff>
      <xdr:row>64</xdr:row>
      <xdr:rowOff>130967</xdr:rowOff>
    </xdr:to>
    <xdr:pic>
      <xdr:nvPicPr>
        <xdr:cNvPr id="4" name="Grafik 3" descr="Wenn meine Vorlagen weiterhelfen konnten, lasse ich mich gerne auf einen Kaffee einladen ;)" title="Buy me a coffee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44174" y="6486523"/>
          <a:ext cx="1400175" cy="350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controllerspielwiese.de/inhalte/controllinglexikon/controllinglexikon.ph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ntrollerspielwiese.de/inhalte/themenspeicher/th-verzugszinsen-richtig-rechtssicher-berechnen.php" TargetMode="External"/><Relationship Id="rId1" Type="http://schemas.openxmlformats.org/officeDocument/2006/relationships/hyperlink" Target="https://www.controllerspielwiese.de/inhalte/controllinglexikon/controllinglexikon.ph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ntrollerspielwiese.de/inhalte/toolbox/berichtsvorlage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N242"/>
  <sheetViews>
    <sheetView tabSelected="1" workbookViewId="0">
      <pane ySplit="10" topLeftCell="A11" activePane="bottomLeft" state="frozen"/>
      <selection pane="bottomLeft" activeCell="C6" sqref="C6"/>
    </sheetView>
  </sheetViews>
  <sheetFormatPr baseColWidth="10" defaultRowHeight="12.75" outlineLevelRow="1" x14ac:dyDescent="0.2"/>
  <cols>
    <col min="1" max="1" width="0.85546875" customWidth="1"/>
    <col min="2" max="2" width="13.7109375" customWidth="1"/>
    <col min="4" max="5" width="11" customWidth="1"/>
    <col min="6" max="6" width="8" customWidth="1"/>
    <col min="7" max="7" width="10.28515625" customWidth="1"/>
    <col min="8" max="8" width="10.42578125" customWidth="1"/>
    <col min="9" max="9" width="10.140625" customWidth="1"/>
  </cols>
  <sheetData>
    <row r="1" spans="2:14" ht="4.5" customHeight="1" x14ac:dyDescent="0.2"/>
    <row r="2" spans="2:14" ht="26.25" x14ac:dyDescent="0.4">
      <c r="B2" s="5" t="s">
        <v>31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4" ht="12.75" customHeight="1" x14ac:dyDescent="0.25">
      <c r="B3" s="7"/>
      <c r="C3" s="6"/>
      <c r="D3" s="6"/>
      <c r="E3" s="6"/>
      <c r="F3" s="6"/>
      <c r="G3" s="6"/>
      <c r="H3" s="6"/>
      <c r="I3" s="6"/>
      <c r="J3" s="6"/>
      <c r="K3" s="6"/>
      <c r="L3" s="6"/>
      <c r="N3" t="s">
        <v>38</v>
      </c>
    </row>
    <row r="4" spans="2:14" x14ac:dyDescent="0.2">
      <c r="B4" s="8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N4" t="s">
        <v>39</v>
      </c>
    </row>
    <row r="5" spans="2:14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N5" s="26" t="s">
        <v>37</v>
      </c>
    </row>
    <row r="6" spans="2:14" x14ac:dyDescent="0.2">
      <c r="B6" s="10" t="s">
        <v>1</v>
      </c>
      <c r="C6" s="30">
        <v>1000</v>
      </c>
      <c r="D6" s="12" t="s">
        <v>2</v>
      </c>
      <c r="E6" s="31">
        <v>44621</v>
      </c>
      <c r="F6" s="9"/>
      <c r="G6" s="9"/>
      <c r="H6" s="12" t="s">
        <v>3</v>
      </c>
      <c r="I6" s="32"/>
      <c r="J6" s="12" t="s">
        <v>4</v>
      </c>
      <c r="K6" s="32">
        <v>30</v>
      </c>
      <c r="L6" s="9" t="s">
        <v>5</v>
      </c>
    </row>
    <row r="7" spans="2:14" x14ac:dyDescent="0.2">
      <c r="B7" s="12"/>
      <c r="C7" s="9"/>
      <c r="D7" s="12"/>
      <c r="E7" s="13"/>
      <c r="F7" s="9"/>
      <c r="G7" s="9"/>
      <c r="H7" s="9"/>
      <c r="I7" s="9"/>
      <c r="J7" s="12"/>
      <c r="K7" s="12"/>
      <c r="L7" s="12"/>
      <c r="N7" t="s">
        <v>65</v>
      </c>
    </row>
    <row r="8" spans="2:14" x14ac:dyDescent="0.2">
      <c r="B8" s="10" t="s">
        <v>6</v>
      </c>
      <c r="C8" s="31">
        <v>45478</v>
      </c>
      <c r="D8" s="10" t="s">
        <v>7</v>
      </c>
      <c r="E8" s="13"/>
      <c r="F8" s="9"/>
      <c r="G8" s="9"/>
      <c r="H8" s="9" t="s">
        <v>32</v>
      </c>
      <c r="I8" s="9"/>
      <c r="J8" s="12"/>
      <c r="K8" s="33">
        <v>9</v>
      </c>
      <c r="L8" s="10" t="s">
        <v>33</v>
      </c>
      <c r="N8" t="s">
        <v>66</v>
      </c>
    </row>
    <row r="9" spans="2:14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N9" s="26" t="s">
        <v>67</v>
      </c>
    </row>
    <row r="10" spans="2:14" s="3" customFormat="1" ht="25.5" customHeight="1" x14ac:dyDescent="0.2">
      <c r="B10" s="14" t="s">
        <v>8</v>
      </c>
      <c r="C10" s="14" t="s">
        <v>9</v>
      </c>
      <c r="D10" s="15" t="s">
        <v>10</v>
      </c>
      <c r="E10" s="15" t="s">
        <v>11</v>
      </c>
      <c r="F10" s="14" t="s">
        <v>5</v>
      </c>
      <c r="G10" s="15" t="s">
        <v>12</v>
      </c>
      <c r="H10" s="15" t="s">
        <v>13</v>
      </c>
      <c r="I10" s="15" t="s">
        <v>14</v>
      </c>
      <c r="J10" s="14" t="s">
        <v>15</v>
      </c>
      <c r="K10" s="15" t="s">
        <v>16</v>
      </c>
      <c r="L10" s="14" t="s">
        <v>17</v>
      </c>
    </row>
    <row r="11" spans="2:14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4" x14ac:dyDescent="0.2">
      <c r="B12" s="9" t="s">
        <v>18</v>
      </c>
      <c r="C12" s="11">
        <f t="shared" ref="C12" si="0">$C$6</f>
        <v>1000</v>
      </c>
      <c r="D12" s="13">
        <f>E6+K6</f>
        <v>44651</v>
      </c>
      <c r="E12" s="13">
        <f t="shared" ref="E12:E40" si="1">IF(D12="","",IF(VLOOKUP($D12,$E$47:$G$117,3,1)&gt;$C$8,$C$8,VLOOKUP($D12,$E$47:$G$117,3,1)))</f>
        <v>44742</v>
      </c>
      <c r="F12" s="21">
        <f>IF(E12="","",E12-D12+1)</f>
        <v>92</v>
      </c>
      <c r="G12" s="23">
        <f>IF(D12="","",DATE(YEAR(E12)+1,1,1)-DATE(YEAR(E12),1,1))</f>
        <v>365</v>
      </c>
      <c r="H12" s="19">
        <f>IF(D12="","",VLOOKUP($E12,$E$47:$H$117,4,1)*100)</f>
        <v>-0.88</v>
      </c>
      <c r="I12" s="19">
        <f>K8</f>
        <v>9</v>
      </c>
      <c r="J12" s="19">
        <f>IF(E12="","",I12+H12)</f>
        <v>8.1199999999999992</v>
      </c>
      <c r="K12" s="20">
        <f>IF(E12="","",ROUND(C12/G12*J12/100,4))</f>
        <v>0.2225</v>
      </c>
      <c r="L12" s="11">
        <f>IF(E12="","",C12/G12*F12*J12/100)</f>
        <v>20.46684931506849</v>
      </c>
    </row>
    <row r="13" spans="2:14" x14ac:dyDescent="0.2">
      <c r="B13" s="9" t="s">
        <v>19</v>
      </c>
      <c r="C13" s="11">
        <f>IF(D13="","",$C$6)</f>
        <v>1000</v>
      </c>
      <c r="D13" s="13">
        <f>IF(E12&lt;$C$8,E12+1,"")</f>
        <v>44743</v>
      </c>
      <c r="E13" s="13">
        <f t="shared" si="1"/>
        <v>44926</v>
      </c>
      <c r="F13" s="21">
        <f>IF(E13="","",E13-D13+1)</f>
        <v>184</v>
      </c>
      <c r="G13" s="23">
        <f>IF(D13="","",DATE(YEAR(E13)+1,1,1)-DATE(YEAR(E13),1,1))</f>
        <v>365</v>
      </c>
      <c r="H13" s="19">
        <f t="shared" ref="H12:H36" si="2">IF(D13="","",VLOOKUP($E13,$E$47:$H$117,4,1)*100)</f>
        <v>-0.88</v>
      </c>
      <c r="I13" s="19">
        <f>I12</f>
        <v>9</v>
      </c>
      <c r="J13" s="19">
        <f>IF(E13="","",I13+H13)</f>
        <v>8.1199999999999992</v>
      </c>
      <c r="K13" s="20">
        <f t="shared" ref="K13:K22" si="3">IF(E13="","",ROUND(C13/G13*J13/100,4))</f>
        <v>0.2225</v>
      </c>
      <c r="L13" s="11">
        <f>IF(E13="","",C13/G13*F13*J13/100)</f>
        <v>40.933698630136981</v>
      </c>
    </row>
    <row r="14" spans="2:14" x14ac:dyDescent="0.2">
      <c r="B14" s="9" t="s">
        <v>20</v>
      </c>
      <c r="C14" s="11">
        <f>IF(D14="","",$C$6)</f>
        <v>1000</v>
      </c>
      <c r="D14" s="13">
        <f>IF($C$8&gt;E13,E13+1,"")</f>
        <v>44927</v>
      </c>
      <c r="E14" s="13">
        <f t="shared" si="1"/>
        <v>45107</v>
      </c>
      <c r="F14" s="21">
        <f>IF(E14="","",E14-D14+1)</f>
        <v>181</v>
      </c>
      <c r="G14" s="23">
        <f t="shared" ref="G14:G22" si="4">IF(D14="","",DATE(YEAR(E14)+1,1,1)-DATE(YEAR(E14),1,1))</f>
        <v>365</v>
      </c>
      <c r="H14" s="19">
        <f t="shared" si="2"/>
        <v>1.6199999999999999</v>
      </c>
      <c r="I14" s="19">
        <f>IF(D14="","",I13)</f>
        <v>9</v>
      </c>
      <c r="J14" s="19">
        <f>IF(E14="","",I14+H14)</f>
        <v>10.62</v>
      </c>
      <c r="K14" s="20">
        <f t="shared" si="3"/>
        <v>0.29099999999999998</v>
      </c>
      <c r="L14" s="11">
        <f>IF(E14="","",ROUND(C14/G14*F14*J14/100,2))</f>
        <v>52.66</v>
      </c>
    </row>
    <row r="15" spans="2:14" x14ac:dyDescent="0.2">
      <c r="B15" s="9" t="s">
        <v>21</v>
      </c>
      <c r="C15" s="11">
        <f t="shared" ref="C15:C41" si="5">IF(D15="","",$C$6)</f>
        <v>1000</v>
      </c>
      <c r="D15" s="13">
        <f t="shared" ref="D15:D41" si="6">IF($C$8&gt;E14,E14+1,"")</f>
        <v>45108</v>
      </c>
      <c r="E15" s="13">
        <f>IF(D15="","",IF(VLOOKUP($D15,$E$47:$G$117,3,1)&gt;$C$8,$C$8,VLOOKUP($D15,$E$47:$G$117,3,1)))</f>
        <v>45291</v>
      </c>
      <c r="F15" s="21">
        <f>IF(E15="","",E15-D15+1)</f>
        <v>184</v>
      </c>
      <c r="G15" s="23">
        <f t="shared" si="4"/>
        <v>365</v>
      </c>
      <c r="H15" s="19">
        <f t="shared" si="2"/>
        <v>3.1199999999999997</v>
      </c>
      <c r="I15" s="19">
        <f t="shared" ref="I15:I22" si="7">IF(D15="","",I14)</f>
        <v>9</v>
      </c>
      <c r="J15" s="19">
        <f>IF(E15="","",I15+H15)</f>
        <v>12.12</v>
      </c>
      <c r="K15" s="20">
        <f t="shared" si="3"/>
        <v>0.33210000000000001</v>
      </c>
      <c r="L15" s="11">
        <f>IF(E15="","",ROUND(C15/G15*F15*J15/100,2))</f>
        <v>61.1</v>
      </c>
    </row>
    <row r="16" spans="2:14" x14ac:dyDescent="0.2">
      <c r="B16" s="9" t="s">
        <v>22</v>
      </c>
      <c r="C16" s="11">
        <f t="shared" si="5"/>
        <v>1000</v>
      </c>
      <c r="D16" s="13">
        <f t="shared" si="6"/>
        <v>45292</v>
      </c>
      <c r="E16" s="13">
        <f t="shared" si="1"/>
        <v>45473</v>
      </c>
      <c r="F16" s="21">
        <f t="shared" ref="F16:F22" si="8">IF(E16="","",E16-D16+1)</f>
        <v>182</v>
      </c>
      <c r="G16" s="23">
        <f t="shared" si="4"/>
        <v>366</v>
      </c>
      <c r="H16" s="19">
        <f t="shared" si="2"/>
        <v>3.62</v>
      </c>
      <c r="I16" s="19">
        <f t="shared" si="7"/>
        <v>9</v>
      </c>
      <c r="J16" s="19">
        <f t="shared" ref="J16:J22" si="9">IF(E16="","",I16+H16)</f>
        <v>12.620000000000001</v>
      </c>
      <c r="K16" s="20">
        <f t="shared" si="3"/>
        <v>0.3448</v>
      </c>
      <c r="L16" s="11">
        <f t="shared" ref="L16:L22" si="10">IF(E16="","",ROUND(C16/G16*F16*J16/100,2))</f>
        <v>62.76</v>
      </c>
    </row>
    <row r="17" spans="2:12" x14ac:dyDescent="0.2">
      <c r="B17" s="9" t="s">
        <v>23</v>
      </c>
      <c r="C17" s="11">
        <f t="shared" si="5"/>
        <v>1000</v>
      </c>
      <c r="D17" s="13">
        <f t="shared" si="6"/>
        <v>45474</v>
      </c>
      <c r="E17" s="13">
        <f t="shared" si="1"/>
        <v>45478</v>
      </c>
      <c r="F17" s="21">
        <f t="shared" si="8"/>
        <v>5</v>
      </c>
      <c r="G17" s="23">
        <f t="shared" si="4"/>
        <v>366</v>
      </c>
      <c r="H17" s="19">
        <f t="shared" si="2"/>
        <v>3.37</v>
      </c>
      <c r="I17" s="19">
        <f t="shared" si="7"/>
        <v>9</v>
      </c>
      <c r="J17" s="19">
        <f t="shared" si="9"/>
        <v>12.370000000000001</v>
      </c>
      <c r="K17" s="20">
        <f t="shared" si="3"/>
        <v>0.33800000000000002</v>
      </c>
      <c r="L17" s="11">
        <f t="shared" si="10"/>
        <v>1.69</v>
      </c>
    </row>
    <row r="18" spans="2:12" hidden="1" outlineLevel="1" x14ac:dyDescent="0.2">
      <c r="B18" s="9" t="s">
        <v>24</v>
      </c>
      <c r="C18" s="11" t="str">
        <f t="shared" si="5"/>
        <v/>
      </c>
      <c r="D18" s="13" t="str">
        <f t="shared" si="6"/>
        <v/>
      </c>
      <c r="E18" s="13" t="str">
        <f t="shared" si="1"/>
        <v/>
      </c>
      <c r="F18" s="21" t="str">
        <f t="shared" si="8"/>
        <v/>
      </c>
      <c r="G18" s="23" t="str">
        <f t="shared" si="4"/>
        <v/>
      </c>
      <c r="H18" s="19" t="str">
        <f t="shared" si="2"/>
        <v/>
      </c>
      <c r="I18" s="19" t="str">
        <f t="shared" si="7"/>
        <v/>
      </c>
      <c r="J18" s="19" t="str">
        <f t="shared" si="9"/>
        <v/>
      </c>
      <c r="K18" s="20" t="str">
        <f t="shared" si="3"/>
        <v/>
      </c>
      <c r="L18" s="11" t="str">
        <f t="shared" si="10"/>
        <v/>
      </c>
    </row>
    <row r="19" spans="2:12" hidden="1" outlineLevel="1" x14ac:dyDescent="0.2">
      <c r="B19" s="9" t="s">
        <v>25</v>
      </c>
      <c r="C19" s="11" t="str">
        <f t="shared" si="5"/>
        <v/>
      </c>
      <c r="D19" s="13" t="str">
        <f t="shared" si="6"/>
        <v/>
      </c>
      <c r="E19" s="13" t="str">
        <f t="shared" si="1"/>
        <v/>
      </c>
      <c r="F19" s="21" t="str">
        <f t="shared" si="8"/>
        <v/>
      </c>
      <c r="G19" s="23" t="str">
        <f t="shared" si="4"/>
        <v/>
      </c>
      <c r="H19" s="19" t="str">
        <f t="shared" si="2"/>
        <v/>
      </c>
      <c r="I19" s="19" t="str">
        <f t="shared" si="7"/>
        <v/>
      </c>
      <c r="J19" s="19" t="str">
        <f t="shared" si="9"/>
        <v/>
      </c>
      <c r="K19" s="20" t="str">
        <f t="shared" si="3"/>
        <v/>
      </c>
      <c r="L19" s="11" t="str">
        <f t="shared" si="10"/>
        <v/>
      </c>
    </row>
    <row r="20" spans="2:12" hidden="1" outlineLevel="1" x14ac:dyDescent="0.2">
      <c r="B20" s="9" t="s">
        <v>26</v>
      </c>
      <c r="C20" s="11" t="str">
        <f t="shared" si="5"/>
        <v/>
      </c>
      <c r="D20" s="13" t="str">
        <f t="shared" si="6"/>
        <v/>
      </c>
      <c r="E20" s="13" t="str">
        <f t="shared" si="1"/>
        <v/>
      </c>
      <c r="F20" s="21" t="str">
        <f t="shared" si="8"/>
        <v/>
      </c>
      <c r="G20" s="23" t="str">
        <f t="shared" si="4"/>
        <v/>
      </c>
      <c r="H20" s="19" t="str">
        <f t="shared" si="2"/>
        <v/>
      </c>
      <c r="I20" s="19" t="str">
        <f t="shared" si="7"/>
        <v/>
      </c>
      <c r="J20" s="19" t="str">
        <f t="shared" si="9"/>
        <v/>
      </c>
      <c r="K20" s="20" t="str">
        <f t="shared" si="3"/>
        <v/>
      </c>
      <c r="L20" s="11" t="str">
        <f t="shared" si="10"/>
        <v/>
      </c>
    </row>
    <row r="21" spans="2:12" hidden="1" outlineLevel="1" x14ac:dyDescent="0.2">
      <c r="B21" s="9" t="s">
        <v>27</v>
      </c>
      <c r="C21" s="11" t="str">
        <f t="shared" si="5"/>
        <v/>
      </c>
      <c r="D21" s="13" t="str">
        <f t="shared" si="6"/>
        <v/>
      </c>
      <c r="E21" s="13" t="str">
        <f t="shared" si="1"/>
        <v/>
      </c>
      <c r="F21" s="21" t="str">
        <f t="shared" si="8"/>
        <v/>
      </c>
      <c r="G21" s="23" t="str">
        <f t="shared" si="4"/>
        <v/>
      </c>
      <c r="H21" s="19" t="str">
        <f t="shared" si="2"/>
        <v/>
      </c>
      <c r="I21" s="19" t="str">
        <f t="shared" si="7"/>
        <v/>
      </c>
      <c r="J21" s="19" t="str">
        <f t="shared" si="9"/>
        <v/>
      </c>
      <c r="K21" s="20" t="str">
        <f t="shared" si="3"/>
        <v/>
      </c>
      <c r="L21" s="11" t="str">
        <f t="shared" si="10"/>
        <v/>
      </c>
    </row>
    <row r="22" spans="2:12" hidden="1" outlineLevel="1" x14ac:dyDescent="0.2">
      <c r="B22" s="9" t="s">
        <v>28</v>
      </c>
      <c r="C22" s="11" t="str">
        <f t="shared" si="5"/>
        <v/>
      </c>
      <c r="D22" s="13" t="str">
        <f t="shared" si="6"/>
        <v/>
      </c>
      <c r="E22" s="13" t="str">
        <f t="shared" si="1"/>
        <v/>
      </c>
      <c r="F22" s="21" t="str">
        <f t="shared" si="8"/>
        <v/>
      </c>
      <c r="G22" s="23" t="str">
        <f t="shared" si="4"/>
        <v/>
      </c>
      <c r="H22" s="19" t="str">
        <f t="shared" si="2"/>
        <v/>
      </c>
      <c r="I22" s="19" t="str">
        <f t="shared" si="7"/>
        <v/>
      </c>
      <c r="J22" s="19" t="str">
        <f t="shared" si="9"/>
        <v/>
      </c>
      <c r="K22" s="20" t="str">
        <f t="shared" si="3"/>
        <v/>
      </c>
      <c r="L22" s="11" t="str">
        <f t="shared" si="10"/>
        <v/>
      </c>
    </row>
    <row r="23" spans="2:12" hidden="1" outlineLevel="1" x14ac:dyDescent="0.2">
      <c r="B23" s="9" t="s">
        <v>29</v>
      </c>
      <c r="C23" s="11" t="str">
        <f t="shared" si="5"/>
        <v/>
      </c>
      <c r="D23" s="13" t="str">
        <f t="shared" si="6"/>
        <v/>
      </c>
      <c r="E23" s="13" t="str">
        <f t="shared" si="1"/>
        <v/>
      </c>
      <c r="F23" s="21" t="str">
        <f t="shared" ref="F23:F36" si="11">IF(E23="","",E23-D23+1)</f>
        <v/>
      </c>
      <c r="G23" s="23" t="str">
        <f t="shared" ref="G23:G36" si="12">IF(D23="","",DATE(YEAR(E23)+1,1,1)-DATE(YEAR(E23),1,1))</f>
        <v/>
      </c>
      <c r="H23" s="19" t="str">
        <f t="shared" si="2"/>
        <v/>
      </c>
      <c r="I23" s="19" t="str">
        <f t="shared" ref="I23:I36" si="13">IF(D23="","",I22)</f>
        <v/>
      </c>
      <c r="J23" s="19" t="str">
        <f t="shared" ref="J23:J36" si="14">IF(E23="","",I23+H23)</f>
        <v/>
      </c>
      <c r="K23" s="20" t="str">
        <f t="shared" ref="K23:K36" si="15">IF(E23="","",ROUND(C23/G23*J23/100,4))</f>
        <v/>
      </c>
      <c r="L23" s="11" t="str">
        <f t="shared" ref="L23:L36" si="16">IF(E23="","",ROUND(C23/G23*F23*J23/100,2))</f>
        <v/>
      </c>
    </row>
    <row r="24" spans="2:12" hidden="1" outlineLevel="1" x14ac:dyDescent="0.2">
      <c r="B24" s="9" t="s">
        <v>45</v>
      </c>
      <c r="C24" s="11" t="str">
        <f t="shared" si="5"/>
        <v/>
      </c>
      <c r="D24" s="13" t="str">
        <f t="shared" si="6"/>
        <v/>
      </c>
      <c r="E24" s="13" t="str">
        <f t="shared" si="1"/>
        <v/>
      </c>
      <c r="F24" s="21" t="str">
        <f t="shared" si="11"/>
        <v/>
      </c>
      <c r="G24" s="23" t="str">
        <f t="shared" si="12"/>
        <v/>
      </c>
      <c r="H24" s="19" t="str">
        <f t="shared" si="2"/>
        <v/>
      </c>
      <c r="I24" s="19" t="str">
        <f t="shared" si="13"/>
        <v/>
      </c>
      <c r="J24" s="19" t="str">
        <f t="shared" si="14"/>
        <v/>
      </c>
      <c r="K24" s="20" t="str">
        <f t="shared" si="15"/>
        <v/>
      </c>
      <c r="L24" s="11" t="str">
        <f t="shared" si="16"/>
        <v/>
      </c>
    </row>
    <row r="25" spans="2:12" hidden="1" outlineLevel="1" x14ac:dyDescent="0.2">
      <c r="B25" s="9" t="s">
        <v>46</v>
      </c>
      <c r="C25" s="11" t="str">
        <f t="shared" si="5"/>
        <v/>
      </c>
      <c r="D25" s="13" t="str">
        <f t="shared" si="6"/>
        <v/>
      </c>
      <c r="E25" s="13" t="str">
        <f t="shared" si="1"/>
        <v/>
      </c>
      <c r="F25" s="21" t="str">
        <f t="shared" si="11"/>
        <v/>
      </c>
      <c r="G25" s="23" t="str">
        <f t="shared" si="12"/>
        <v/>
      </c>
      <c r="H25" s="19" t="str">
        <f t="shared" si="2"/>
        <v/>
      </c>
      <c r="I25" s="19" t="str">
        <f t="shared" si="13"/>
        <v/>
      </c>
      <c r="J25" s="19" t="str">
        <f t="shared" si="14"/>
        <v/>
      </c>
      <c r="K25" s="20" t="str">
        <f t="shared" si="15"/>
        <v/>
      </c>
      <c r="L25" s="11" t="str">
        <f t="shared" si="16"/>
        <v/>
      </c>
    </row>
    <row r="26" spans="2:12" hidden="1" outlineLevel="1" x14ac:dyDescent="0.2">
      <c r="B26" s="9" t="s">
        <v>47</v>
      </c>
      <c r="C26" s="11" t="str">
        <f t="shared" si="5"/>
        <v/>
      </c>
      <c r="D26" s="13" t="str">
        <f t="shared" si="6"/>
        <v/>
      </c>
      <c r="E26" s="13" t="str">
        <f t="shared" si="1"/>
        <v/>
      </c>
      <c r="F26" s="21" t="str">
        <f t="shared" si="11"/>
        <v/>
      </c>
      <c r="G26" s="23" t="str">
        <f t="shared" si="12"/>
        <v/>
      </c>
      <c r="H26" s="19" t="str">
        <f t="shared" si="2"/>
        <v/>
      </c>
      <c r="I26" s="19" t="str">
        <f t="shared" si="13"/>
        <v/>
      </c>
      <c r="J26" s="19" t="str">
        <f t="shared" si="14"/>
        <v/>
      </c>
      <c r="K26" s="20" t="str">
        <f t="shared" si="15"/>
        <v/>
      </c>
      <c r="L26" s="11" t="str">
        <f t="shared" si="16"/>
        <v/>
      </c>
    </row>
    <row r="27" spans="2:12" hidden="1" outlineLevel="1" x14ac:dyDescent="0.2">
      <c r="B27" s="9" t="s">
        <v>48</v>
      </c>
      <c r="C27" s="11" t="str">
        <f t="shared" si="5"/>
        <v/>
      </c>
      <c r="D27" s="13" t="str">
        <f t="shared" si="6"/>
        <v/>
      </c>
      <c r="E27" s="13" t="str">
        <f t="shared" si="1"/>
        <v/>
      </c>
      <c r="F27" s="21" t="str">
        <f t="shared" si="11"/>
        <v/>
      </c>
      <c r="G27" s="23" t="str">
        <f t="shared" si="12"/>
        <v/>
      </c>
      <c r="H27" s="19" t="str">
        <f t="shared" si="2"/>
        <v/>
      </c>
      <c r="I27" s="19" t="str">
        <f t="shared" si="13"/>
        <v/>
      </c>
      <c r="J27" s="19" t="str">
        <f t="shared" si="14"/>
        <v/>
      </c>
      <c r="K27" s="20" t="str">
        <f t="shared" si="15"/>
        <v/>
      </c>
      <c r="L27" s="11" t="str">
        <f t="shared" si="16"/>
        <v/>
      </c>
    </row>
    <row r="28" spans="2:12" hidden="1" outlineLevel="1" x14ac:dyDescent="0.2">
      <c r="B28" s="9" t="s">
        <v>49</v>
      </c>
      <c r="C28" s="11" t="str">
        <f t="shared" si="5"/>
        <v/>
      </c>
      <c r="D28" s="13" t="str">
        <f t="shared" si="6"/>
        <v/>
      </c>
      <c r="E28" s="13" t="str">
        <f t="shared" si="1"/>
        <v/>
      </c>
      <c r="F28" s="21" t="str">
        <f t="shared" si="11"/>
        <v/>
      </c>
      <c r="G28" s="23" t="str">
        <f t="shared" si="12"/>
        <v/>
      </c>
      <c r="H28" s="19" t="str">
        <f t="shared" si="2"/>
        <v/>
      </c>
      <c r="I28" s="19" t="str">
        <f t="shared" si="13"/>
        <v/>
      </c>
      <c r="J28" s="19" t="str">
        <f t="shared" si="14"/>
        <v/>
      </c>
      <c r="K28" s="20" t="str">
        <f t="shared" si="15"/>
        <v/>
      </c>
      <c r="L28" s="11" t="str">
        <f t="shared" si="16"/>
        <v/>
      </c>
    </row>
    <row r="29" spans="2:12" hidden="1" outlineLevel="1" x14ac:dyDescent="0.2">
      <c r="B29" s="9" t="s">
        <v>50</v>
      </c>
      <c r="C29" s="11" t="str">
        <f t="shared" si="5"/>
        <v/>
      </c>
      <c r="D29" s="13" t="str">
        <f t="shared" si="6"/>
        <v/>
      </c>
      <c r="E29" s="13" t="str">
        <f t="shared" si="1"/>
        <v/>
      </c>
      <c r="F29" s="21" t="str">
        <f t="shared" si="11"/>
        <v/>
      </c>
      <c r="G29" s="23" t="str">
        <f t="shared" si="12"/>
        <v/>
      </c>
      <c r="H29" s="19" t="str">
        <f t="shared" si="2"/>
        <v/>
      </c>
      <c r="I29" s="19" t="str">
        <f t="shared" si="13"/>
        <v/>
      </c>
      <c r="J29" s="19" t="str">
        <f t="shared" si="14"/>
        <v/>
      </c>
      <c r="K29" s="20" t="str">
        <f t="shared" si="15"/>
        <v/>
      </c>
      <c r="L29" s="11" t="str">
        <f t="shared" si="16"/>
        <v/>
      </c>
    </row>
    <row r="30" spans="2:12" hidden="1" outlineLevel="1" x14ac:dyDescent="0.2">
      <c r="B30" s="9" t="s">
        <v>51</v>
      </c>
      <c r="C30" s="11" t="str">
        <f t="shared" si="5"/>
        <v/>
      </c>
      <c r="D30" s="13" t="str">
        <f t="shared" si="6"/>
        <v/>
      </c>
      <c r="E30" s="13" t="str">
        <f t="shared" si="1"/>
        <v/>
      </c>
      <c r="F30" s="21" t="str">
        <f t="shared" si="11"/>
        <v/>
      </c>
      <c r="G30" s="23" t="str">
        <f t="shared" si="12"/>
        <v/>
      </c>
      <c r="H30" s="19" t="str">
        <f t="shared" si="2"/>
        <v/>
      </c>
      <c r="I30" s="19" t="str">
        <f t="shared" si="13"/>
        <v/>
      </c>
      <c r="J30" s="19" t="str">
        <f t="shared" si="14"/>
        <v/>
      </c>
      <c r="K30" s="20" t="str">
        <f t="shared" si="15"/>
        <v/>
      </c>
      <c r="L30" s="11" t="str">
        <f t="shared" si="16"/>
        <v/>
      </c>
    </row>
    <row r="31" spans="2:12" hidden="1" outlineLevel="1" x14ac:dyDescent="0.2">
      <c r="B31" s="9" t="s">
        <v>52</v>
      </c>
      <c r="C31" s="11" t="str">
        <f t="shared" si="5"/>
        <v/>
      </c>
      <c r="D31" s="13" t="str">
        <f t="shared" si="6"/>
        <v/>
      </c>
      <c r="E31" s="13" t="str">
        <f t="shared" si="1"/>
        <v/>
      </c>
      <c r="F31" s="21" t="str">
        <f t="shared" si="11"/>
        <v/>
      </c>
      <c r="G31" s="23" t="str">
        <f t="shared" si="12"/>
        <v/>
      </c>
      <c r="H31" s="19" t="str">
        <f t="shared" si="2"/>
        <v/>
      </c>
      <c r="I31" s="19" t="str">
        <f t="shared" si="13"/>
        <v/>
      </c>
      <c r="J31" s="19" t="str">
        <f t="shared" si="14"/>
        <v/>
      </c>
      <c r="K31" s="20" t="str">
        <f t="shared" si="15"/>
        <v/>
      </c>
      <c r="L31" s="11" t="str">
        <f t="shared" si="16"/>
        <v/>
      </c>
    </row>
    <row r="32" spans="2:12" hidden="1" outlineLevel="1" x14ac:dyDescent="0.2">
      <c r="B32" s="9" t="s">
        <v>53</v>
      </c>
      <c r="C32" s="11" t="str">
        <f t="shared" si="5"/>
        <v/>
      </c>
      <c r="D32" s="13" t="str">
        <f t="shared" si="6"/>
        <v/>
      </c>
      <c r="E32" s="13" t="str">
        <f t="shared" si="1"/>
        <v/>
      </c>
      <c r="F32" s="21" t="str">
        <f t="shared" si="11"/>
        <v/>
      </c>
      <c r="G32" s="23" t="str">
        <f t="shared" si="12"/>
        <v/>
      </c>
      <c r="H32" s="19" t="str">
        <f t="shared" si="2"/>
        <v/>
      </c>
      <c r="I32" s="19" t="str">
        <f t="shared" si="13"/>
        <v/>
      </c>
      <c r="J32" s="19" t="str">
        <f t="shared" si="14"/>
        <v/>
      </c>
      <c r="K32" s="20" t="str">
        <f t="shared" si="15"/>
        <v/>
      </c>
      <c r="L32" s="11" t="str">
        <f t="shared" si="16"/>
        <v/>
      </c>
    </row>
    <row r="33" spans="2:12" hidden="1" outlineLevel="1" x14ac:dyDescent="0.2">
      <c r="B33" s="9" t="s">
        <v>54</v>
      </c>
      <c r="C33" s="11" t="str">
        <f t="shared" si="5"/>
        <v/>
      </c>
      <c r="D33" s="13" t="str">
        <f t="shared" si="6"/>
        <v/>
      </c>
      <c r="E33" s="13" t="str">
        <f t="shared" si="1"/>
        <v/>
      </c>
      <c r="F33" s="21" t="str">
        <f t="shared" si="11"/>
        <v/>
      </c>
      <c r="G33" s="23" t="str">
        <f t="shared" si="12"/>
        <v/>
      </c>
      <c r="H33" s="19" t="str">
        <f t="shared" si="2"/>
        <v/>
      </c>
      <c r="I33" s="19" t="str">
        <f t="shared" si="13"/>
        <v/>
      </c>
      <c r="J33" s="19" t="str">
        <f t="shared" si="14"/>
        <v/>
      </c>
      <c r="K33" s="20" t="str">
        <f t="shared" si="15"/>
        <v/>
      </c>
      <c r="L33" s="11" t="str">
        <f t="shared" si="16"/>
        <v/>
      </c>
    </row>
    <row r="34" spans="2:12" hidden="1" outlineLevel="1" x14ac:dyDescent="0.2">
      <c r="B34" s="9" t="s">
        <v>55</v>
      </c>
      <c r="C34" s="11" t="str">
        <f t="shared" si="5"/>
        <v/>
      </c>
      <c r="D34" s="13" t="str">
        <f t="shared" si="6"/>
        <v/>
      </c>
      <c r="E34" s="13" t="str">
        <f t="shared" si="1"/>
        <v/>
      </c>
      <c r="F34" s="21" t="str">
        <f t="shared" si="11"/>
        <v/>
      </c>
      <c r="G34" s="23" t="str">
        <f t="shared" si="12"/>
        <v/>
      </c>
      <c r="H34" s="19" t="str">
        <f t="shared" si="2"/>
        <v/>
      </c>
      <c r="I34" s="19" t="str">
        <f t="shared" si="13"/>
        <v/>
      </c>
      <c r="J34" s="19" t="str">
        <f t="shared" si="14"/>
        <v/>
      </c>
      <c r="K34" s="20" t="str">
        <f t="shared" si="15"/>
        <v/>
      </c>
      <c r="L34" s="11" t="str">
        <f t="shared" si="16"/>
        <v/>
      </c>
    </row>
    <row r="35" spans="2:12" hidden="1" outlineLevel="1" x14ac:dyDescent="0.2">
      <c r="B35" s="9" t="s">
        <v>56</v>
      </c>
      <c r="C35" s="11" t="str">
        <f t="shared" si="5"/>
        <v/>
      </c>
      <c r="D35" s="13" t="str">
        <f t="shared" si="6"/>
        <v/>
      </c>
      <c r="E35" s="13" t="str">
        <f t="shared" si="1"/>
        <v/>
      </c>
      <c r="F35" s="21" t="str">
        <f t="shared" si="11"/>
        <v/>
      </c>
      <c r="G35" s="23" t="str">
        <f t="shared" si="12"/>
        <v/>
      </c>
      <c r="H35" s="19" t="str">
        <f t="shared" si="2"/>
        <v/>
      </c>
      <c r="I35" s="19" t="str">
        <f t="shared" si="13"/>
        <v/>
      </c>
      <c r="J35" s="19" t="str">
        <f t="shared" si="14"/>
        <v/>
      </c>
      <c r="K35" s="20" t="str">
        <f t="shared" si="15"/>
        <v/>
      </c>
      <c r="L35" s="11" t="str">
        <f t="shared" si="16"/>
        <v/>
      </c>
    </row>
    <row r="36" spans="2:12" hidden="1" outlineLevel="1" x14ac:dyDescent="0.2">
      <c r="B36" s="9" t="s">
        <v>57</v>
      </c>
      <c r="C36" s="11" t="str">
        <f t="shared" si="5"/>
        <v/>
      </c>
      <c r="D36" s="13" t="str">
        <f t="shared" si="6"/>
        <v/>
      </c>
      <c r="E36" s="13" t="str">
        <f t="shared" si="1"/>
        <v/>
      </c>
      <c r="F36" s="21" t="str">
        <f t="shared" si="11"/>
        <v/>
      </c>
      <c r="G36" s="23" t="str">
        <f t="shared" si="12"/>
        <v/>
      </c>
      <c r="H36" s="19" t="str">
        <f t="shared" si="2"/>
        <v/>
      </c>
      <c r="I36" s="19" t="str">
        <f t="shared" si="13"/>
        <v/>
      </c>
      <c r="J36" s="19" t="str">
        <f t="shared" si="14"/>
        <v/>
      </c>
      <c r="K36" s="20" t="str">
        <f t="shared" si="15"/>
        <v/>
      </c>
      <c r="L36" s="11" t="str">
        <f t="shared" si="16"/>
        <v/>
      </c>
    </row>
    <row r="37" spans="2:12" hidden="1" outlineLevel="1" x14ac:dyDescent="0.2">
      <c r="B37" s="9" t="s">
        <v>58</v>
      </c>
      <c r="C37" s="11" t="str">
        <f t="shared" si="5"/>
        <v/>
      </c>
      <c r="D37" s="13" t="str">
        <f t="shared" si="6"/>
        <v/>
      </c>
      <c r="E37" s="13" t="str">
        <f t="shared" si="1"/>
        <v/>
      </c>
      <c r="F37" s="21" t="str">
        <f t="shared" ref="F37:F41" si="17">IF(E37="","",E37-D37+1)</f>
        <v/>
      </c>
      <c r="G37" s="23" t="str">
        <f t="shared" ref="G37:G41" si="18">IF(D37="","",DATE(YEAR(E37)+1,1,1)-DATE(YEAR(E37),1,1))</f>
        <v/>
      </c>
      <c r="H37" s="19" t="str">
        <f t="shared" ref="H37:H41" si="19">IF(D37="","",VLOOKUP($E37,$E$47:$H$117,4,1)*100)</f>
        <v/>
      </c>
      <c r="I37" s="19" t="str">
        <f t="shared" ref="I37:I41" si="20">IF(D37="","",I36)</f>
        <v/>
      </c>
      <c r="J37" s="19" t="str">
        <f t="shared" ref="J37:J41" si="21">IF(E37="","",I37+H37)</f>
        <v/>
      </c>
      <c r="K37" s="20" t="str">
        <f t="shared" ref="K37:K41" si="22">IF(E37="","",ROUND(C37/G37*J37/100,4))</f>
        <v/>
      </c>
      <c r="L37" s="11" t="str">
        <f t="shared" ref="L37:L41" si="23">IF(E37="","",ROUND(C37/G37*F37*J37/100,2))</f>
        <v/>
      </c>
    </row>
    <row r="38" spans="2:12" hidden="1" outlineLevel="1" x14ac:dyDescent="0.2">
      <c r="B38" s="9" t="s">
        <v>59</v>
      </c>
      <c r="C38" s="11" t="str">
        <f t="shared" si="5"/>
        <v/>
      </c>
      <c r="D38" s="13" t="str">
        <f t="shared" si="6"/>
        <v/>
      </c>
      <c r="E38" s="13" t="str">
        <f t="shared" si="1"/>
        <v/>
      </c>
      <c r="F38" s="21" t="str">
        <f t="shared" si="17"/>
        <v/>
      </c>
      <c r="G38" s="23" t="str">
        <f t="shared" si="18"/>
        <v/>
      </c>
      <c r="H38" s="19" t="str">
        <f t="shared" si="19"/>
        <v/>
      </c>
      <c r="I38" s="19" t="str">
        <f t="shared" si="20"/>
        <v/>
      </c>
      <c r="J38" s="19" t="str">
        <f t="shared" si="21"/>
        <v/>
      </c>
      <c r="K38" s="20" t="str">
        <f t="shared" si="22"/>
        <v/>
      </c>
      <c r="L38" s="11" t="str">
        <f t="shared" si="23"/>
        <v/>
      </c>
    </row>
    <row r="39" spans="2:12" hidden="1" outlineLevel="1" x14ac:dyDescent="0.2">
      <c r="B39" s="9" t="s">
        <v>60</v>
      </c>
      <c r="C39" s="11" t="str">
        <f t="shared" si="5"/>
        <v/>
      </c>
      <c r="D39" s="13" t="str">
        <f t="shared" si="6"/>
        <v/>
      </c>
      <c r="E39" s="13" t="str">
        <f t="shared" si="1"/>
        <v/>
      </c>
      <c r="F39" s="21" t="str">
        <f t="shared" si="17"/>
        <v/>
      </c>
      <c r="G39" s="23" t="str">
        <f t="shared" si="18"/>
        <v/>
      </c>
      <c r="H39" s="19" t="str">
        <f t="shared" si="19"/>
        <v/>
      </c>
      <c r="I39" s="19" t="str">
        <f t="shared" si="20"/>
        <v/>
      </c>
      <c r="J39" s="19" t="str">
        <f t="shared" si="21"/>
        <v/>
      </c>
      <c r="K39" s="20" t="str">
        <f t="shared" si="22"/>
        <v/>
      </c>
      <c r="L39" s="11" t="str">
        <f t="shared" si="23"/>
        <v/>
      </c>
    </row>
    <row r="40" spans="2:12" hidden="1" outlineLevel="1" x14ac:dyDescent="0.2">
      <c r="B40" s="9" t="s">
        <v>61</v>
      </c>
      <c r="C40" s="11" t="str">
        <f t="shared" si="5"/>
        <v/>
      </c>
      <c r="D40" s="13" t="str">
        <f t="shared" si="6"/>
        <v/>
      </c>
      <c r="E40" s="13" t="str">
        <f t="shared" si="1"/>
        <v/>
      </c>
      <c r="F40" s="21" t="str">
        <f t="shared" si="17"/>
        <v/>
      </c>
      <c r="G40" s="23" t="str">
        <f t="shared" si="18"/>
        <v/>
      </c>
      <c r="H40" s="19" t="str">
        <f t="shared" si="19"/>
        <v/>
      </c>
      <c r="I40" s="19" t="str">
        <f t="shared" si="20"/>
        <v/>
      </c>
      <c r="J40" s="19" t="str">
        <f t="shared" si="21"/>
        <v/>
      </c>
      <c r="K40" s="20" t="str">
        <f t="shared" si="22"/>
        <v/>
      </c>
      <c r="L40" s="11" t="str">
        <f t="shared" si="23"/>
        <v/>
      </c>
    </row>
    <row r="41" spans="2:12" hidden="1" outlineLevel="1" x14ac:dyDescent="0.2">
      <c r="B41" s="9" t="s">
        <v>62</v>
      </c>
      <c r="C41" s="11" t="str">
        <f t="shared" si="5"/>
        <v/>
      </c>
      <c r="D41" s="13" t="str">
        <f t="shared" si="6"/>
        <v/>
      </c>
      <c r="E41" s="13" t="str">
        <f t="shared" ref="E41" si="24">IF(D41="","",IF(VLOOKUP($D41,$E$47:$G$117,3,1)&gt;$C$8,$C$8,VLOOKUP($D41,$E$47:$G$117,3,1)))</f>
        <v/>
      </c>
      <c r="F41" s="21" t="str">
        <f t="shared" si="17"/>
        <v/>
      </c>
      <c r="G41" s="23" t="str">
        <f t="shared" si="18"/>
        <v/>
      </c>
      <c r="H41" s="19" t="str">
        <f t="shared" si="19"/>
        <v/>
      </c>
      <c r="I41" s="19" t="str">
        <f t="shared" si="20"/>
        <v/>
      </c>
      <c r="J41" s="19" t="str">
        <f t="shared" si="21"/>
        <v/>
      </c>
      <c r="K41" s="20" t="str">
        <f t="shared" si="22"/>
        <v/>
      </c>
      <c r="L41" s="11" t="str">
        <f t="shared" si="23"/>
        <v/>
      </c>
    </row>
    <row r="42" spans="2:12" collapsed="1" x14ac:dyDescent="0.2">
      <c r="B42" s="9"/>
      <c r="C42" s="9"/>
      <c r="D42" s="9"/>
      <c r="E42" s="9"/>
      <c r="F42" s="21"/>
      <c r="G42" s="19"/>
      <c r="H42" s="19"/>
      <c r="I42" s="19"/>
      <c r="J42" s="19"/>
      <c r="K42" s="19"/>
      <c r="L42" s="11"/>
    </row>
    <row r="43" spans="2:12" s="3" customFormat="1" x14ac:dyDescent="0.2">
      <c r="B43" s="16" t="s">
        <v>30</v>
      </c>
      <c r="C43" s="16"/>
      <c r="D43" s="16"/>
      <c r="E43" s="16"/>
      <c r="F43" s="22">
        <f>SUM(F12:F42)</f>
        <v>828</v>
      </c>
      <c r="G43" s="17"/>
      <c r="H43" s="17"/>
      <c r="I43" s="17"/>
      <c r="J43" s="17"/>
      <c r="K43" s="40" t="s">
        <v>63</v>
      </c>
      <c r="L43" s="18">
        <f>ROUND(SUM(L12:L42),2)</f>
        <v>239.61</v>
      </c>
    </row>
    <row r="45" spans="2:12" x14ac:dyDescent="0.2">
      <c r="I45" s="41"/>
      <c r="J45" s="42"/>
      <c r="K45" s="43" t="s">
        <v>64</v>
      </c>
      <c r="L45" s="44">
        <f>C6+L43</f>
        <v>1239.6100000000001</v>
      </c>
    </row>
    <row r="47" spans="2:12" x14ac:dyDescent="0.2">
      <c r="B47" s="26" t="s">
        <v>35</v>
      </c>
      <c r="E47" s="34">
        <v>36161</v>
      </c>
      <c r="F47" s="4" t="s">
        <v>34</v>
      </c>
      <c r="G47" s="2">
        <v>36280</v>
      </c>
      <c r="H47" s="24">
        <v>2.5000000000000001E-2</v>
      </c>
      <c r="J47" s="2"/>
    </row>
    <row r="48" spans="2:12" x14ac:dyDescent="0.2">
      <c r="E48" s="2">
        <v>36281</v>
      </c>
      <c r="F48" s="4" t="s">
        <v>34</v>
      </c>
      <c r="G48" s="2">
        <v>36525</v>
      </c>
      <c r="H48" s="24">
        <v>1.95E-2</v>
      </c>
    </row>
    <row r="49" spans="5:8" x14ac:dyDescent="0.2">
      <c r="E49" s="2">
        <v>36647</v>
      </c>
      <c r="F49" s="4" t="s">
        <v>34</v>
      </c>
      <c r="G49" s="2">
        <v>36769</v>
      </c>
      <c r="H49" s="24">
        <v>3.4200000000000001E-2</v>
      </c>
    </row>
    <row r="50" spans="5:8" x14ac:dyDescent="0.2">
      <c r="E50" s="2">
        <v>36770</v>
      </c>
      <c r="F50" s="4" t="s">
        <v>34</v>
      </c>
      <c r="G50" s="2">
        <v>37134</v>
      </c>
      <c r="H50" s="24">
        <v>4.2599999999999999E-2</v>
      </c>
    </row>
    <row r="51" spans="5:8" x14ac:dyDescent="0.2">
      <c r="E51" s="27">
        <v>37135</v>
      </c>
      <c r="F51" s="28" t="s">
        <v>34</v>
      </c>
      <c r="G51" s="27">
        <v>37256</v>
      </c>
      <c r="H51" s="29">
        <v>3.6200000000000003E-2</v>
      </c>
    </row>
    <row r="52" spans="5:8" x14ac:dyDescent="0.2">
      <c r="E52" s="2">
        <v>37257</v>
      </c>
      <c r="F52" s="4" t="s">
        <v>34</v>
      </c>
      <c r="G52" s="2">
        <v>37437</v>
      </c>
      <c r="H52" s="24">
        <v>2.5700000000000001E-2</v>
      </c>
    </row>
    <row r="53" spans="5:8" x14ac:dyDescent="0.2">
      <c r="E53" s="2">
        <v>37438</v>
      </c>
      <c r="F53" s="4" t="s">
        <v>34</v>
      </c>
      <c r="G53" s="2">
        <v>37621</v>
      </c>
      <c r="H53" s="24">
        <v>2.47E-2</v>
      </c>
    </row>
    <row r="54" spans="5:8" x14ac:dyDescent="0.2">
      <c r="E54" s="2">
        <v>37622</v>
      </c>
      <c r="F54" s="4" t="s">
        <v>34</v>
      </c>
      <c r="G54" s="2">
        <v>37802</v>
      </c>
      <c r="H54" s="24">
        <v>1.9699999999999999E-2</v>
      </c>
    </row>
    <row r="55" spans="5:8" x14ac:dyDescent="0.2">
      <c r="E55" s="2">
        <v>37803</v>
      </c>
      <c r="F55" s="4" t="s">
        <v>34</v>
      </c>
      <c r="G55" s="2">
        <v>37986</v>
      </c>
      <c r="H55" s="24">
        <v>1.2200000000000001E-2</v>
      </c>
    </row>
    <row r="56" spans="5:8" x14ac:dyDescent="0.2">
      <c r="E56" s="2">
        <v>37987</v>
      </c>
      <c r="F56" s="4" t="s">
        <v>34</v>
      </c>
      <c r="G56" s="2">
        <v>38168</v>
      </c>
      <c r="H56" s="24">
        <v>1.14E-2</v>
      </c>
    </row>
    <row r="57" spans="5:8" x14ac:dyDescent="0.2">
      <c r="E57" s="2">
        <v>38169</v>
      </c>
      <c r="F57" s="4" t="s">
        <v>34</v>
      </c>
      <c r="G57" s="2">
        <v>38352</v>
      </c>
      <c r="H57" s="24">
        <v>1.1299999999999999E-2</v>
      </c>
    </row>
    <row r="58" spans="5:8" x14ac:dyDescent="0.2">
      <c r="E58" s="2">
        <v>38353</v>
      </c>
      <c r="F58" s="4" t="s">
        <v>34</v>
      </c>
      <c r="G58" s="2">
        <v>38533</v>
      </c>
      <c r="H58" s="24">
        <v>1.21E-2</v>
      </c>
    </row>
    <row r="59" spans="5:8" x14ac:dyDescent="0.2">
      <c r="E59" s="2">
        <v>38534</v>
      </c>
      <c r="F59" s="4" t="s">
        <v>34</v>
      </c>
      <c r="G59" s="2">
        <v>38717</v>
      </c>
      <c r="H59" s="24">
        <v>1.17E-2</v>
      </c>
    </row>
    <row r="60" spans="5:8" x14ac:dyDescent="0.2">
      <c r="E60" s="2">
        <v>38718</v>
      </c>
      <c r="F60" s="4" t="s">
        <v>34</v>
      </c>
      <c r="G60" s="2">
        <v>38898</v>
      </c>
      <c r="H60" s="24">
        <v>1.37E-2</v>
      </c>
    </row>
    <row r="61" spans="5:8" x14ac:dyDescent="0.2">
      <c r="E61" s="2">
        <v>38899</v>
      </c>
      <c r="F61" s="4" t="s">
        <v>34</v>
      </c>
      <c r="G61" s="2">
        <v>39082</v>
      </c>
      <c r="H61" s="24">
        <v>1.95E-2</v>
      </c>
    </row>
    <row r="62" spans="5:8" x14ac:dyDescent="0.2">
      <c r="E62" s="2">
        <v>39083</v>
      </c>
      <c r="F62" s="4" t="s">
        <v>34</v>
      </c>
      <c r="G62" s="2">
        <v>39263</v>
      </c>
      <c r="H62" s="24">
        <v>2.7E-2</v>
      </c>
    </row>
    <row r="63" spans="5:8" x14ac:dyDescent="0.2">
      <c r="E63" s="2">
        <v>39264</v>
      </c>
      <c r="F63" s="4" t="s">
        <v>34</v>
      </c>
      <c r="G63" s="2">
        <v>39447</v>
      </c>
      <c r="H63" s="24">
        <v>3.1899999999999998E-2</v>
      </c>
    </row>
    <row r="64" spans="5:8" x14ac:dyDescent="0.2">
      <c r="E64" s="2">
        <v>39448</v>
      </c>
      <c r="F64" s="4" t="s">
        <v>34</v>
      </c>
      <c r="G64" s="2">
        <v>39629</v>
      </c>
      <c r="H64" s="24">
        <v>3.32E-2</v>
      </c>
    </row>
    <row r="65" spans="5:8" x14ac:dyDescent="0.2">
      <c r="E65" s="2">
        <v>39630</v>
      </c>
      <c r="F65" s="4" t="s">
        <v>34</v>
      </c>
      <c r="G65" s="2">
        <v>39813</v>
      </c>
      <c r="H65" s="24">
        <v>3.1899999999999998E-2</v>
      </c>
    </row>
    <row r="66" spans="5:8" x14ac:dyDescent="0.2">
      <c r="E66" s="2">
        <v>39814</v>
      </c>
      <c r="F66" s="4" t="s">
        <v>34</v>
      </c>
      <c r="G66" s="2">
        <v>39994</v>
      </c>
      <c r="H66" s="24">
        <v>1.6199999999999999E-2</v>
      </c>
    </row>
    <row r="67" spans="5:8" x14ac:dyDescent="0.2">
      <c r="E67" s="2">
        <v>39995</v>
      </c>
      <c r="F67" s="4" t="s">
        <v>34</v>
      </c>
      <c r="G67" s="2">
        <v>40178</v>
      </c>
      <c r="H67" s="24">
        <v>1.1999999999999999E-3</v>
      </c>
    </row>
    <row r="68" spans="5:8" x14ac:dyDescent="0.2">
      <c r="E68" s="2">
        <v>40179</v>
      </c>
      <c r="F68" s="4" t="s">
        <v>34</v>
      </c>
      <c r="G68" s="2">
        <v>40359</v>
      </c>
      <c r="H68" s="24">
        <v>1.1999999999999999E-3</v>
      </c>
    </row>
    <row r="69" spans="5:8" x14ac:dyDescent="0.2">
      <c r="E69" s="2">
        <v>40360</v>
      </c>
      <c r="F69" s="4" t="s">
        <v>34</v>
      </c>
      <c r="G69" s="2">
        <v>40543</v>
      </c>
      <c r="H69" s="24">
        <v>1.1999999999999999E-3</v>
      </c>
    </row>
    <row r="70" spans="5:8" x14ac:dyDescent="0.2">
      <c r="E70" s="2">
        <v>40544</v>
      </c>
      <c r="F70" s="4" t="s">
        <v>34</v>
      </c>
      <c r="G70" s="2">
        <v>40724</v>
      </c>
      <c r="H70" s="24">
        <v>1.1999999999999999E-3</v>
      </c>
    </row>
    <row r="71" spans="5:8" x14ac:dyDescent="0.2">
      <c r="E71" s="2">
        <v>40725</v>
      </c>
      <c r="F71" s="4" t="s">
        <v>34</v>
      </c>
      <c r="G71" s="2">
        <v>40908</v>
      </c>
      <c r="H71" s="24">
        <v>3.7000000000000002E-3</v>
      </c>
    </row>
    <row r="72" spans="5:8" x14ac:dyDescent="0.2">
      <c r="E72" s="2">
        <v>40909</v>
      </c>
      <c r="F72" s="4" t="s">
        <v>34</v>
      </c>
      <c r="G72" s="2">
        <v>41090</v>
      </c>
      <c r="H72" s="24">
        <v>1.1999999999999999E-3</v>
      </c>
    </row>
    <row r="73" spans="5:8" x14ac:dyDescent="0.2">
      <c r="E73" s="2">
        <v>41091</v>
      </c>
      <c r="F73" s="4" t="s">
        <v>34</v>
      </c>
      <c r="G73" s="2">
        <v>41274</v>
      </c>
      <c r="H73" s="24">
        <v>1.1999999999999999E-3</v>
      </c>
    </row>
    <row r="74" spans="5:8" x14ac:dyDescent="0.2">
      <c r="E74" s="2">
        <v>41275</v>
      </c>
      <c r="F74" s="4" t="s">
        <v>34</v>
      </c>
      <c r="G74" s="2">
        <v>41455</v>
      </c>
      <c r="H74" s="24">
        <v>-1.2999999999999999E-3</v>
      </c>
    </row>
    <row r="75" spans="5:8" x14ac:dyDescent="0.2">
      <c r="E75" s="2">
        <v>41456</v>
      </c>
      <c r="F75" s="4" t="s">
        <v>34</v>
      </c>
      <c r="G75" s="2">
        <v>41639</v>
      </c>
      <c r="H75" s="24">
        <v>-3.8E-3</v>
      </c>
    </row>
    <row r="76" spans="5:8" x14ac:dyDescent="0.2">
      <c r="E76" s="2">
        <v>41640</v>
      </c>
      <c r="F76" s="4" t="s">
        <v>34</v>
      </c>
      <c r="G76" s="2">
        <v>41820</v>
      </c>
      <c r="H76" s="24">
        <v>-6.3E-3</v>
      </c>
    </row>
    <row r="77" spans="5:8" x14ac:dyDescent="0.2">
      <c r="E77" s="2">
        <v>41821</v>
      </c>
      <c r="F77" s="4" t="s">
        <v>34</v>
      </c>
      <c r="G77" s="2">
        <v>42004</v>
      </c>
      <c r="H77" s="24">
        <v>-7.3000000000000001E-3</v>
      </c>
    </row>
    <row r="78" spans="5:8" x14ac:dyDescent="0.2">
      <c r="E78" s="2">
        <v>42005</v>
      </c>
      <c r="F78" s="4" t="s">
        <v>34</v>
      </c>
      <c r="G78" s="2">
        <v>42185</v>
      </c>
      <c r="H78" s="24">
        <v>-8.3000000000000001E-3</v>
      </c>
    </row>
    <row r="79" spans="5:8" x14ac:dyDescent="0.2">
      <c r="E79" s="2">
        <v>42186</v>
      </c>
      <c r="F79" s="4" t="s">
        <v>34</v>
      </c>
      <c r="G79" s="2">
        <v>42369</v>
      </c>
      <c r="H79" s="24">
        <v>-8.3000000000000001E-3</v>
      </c>
    </row>
    <row r="80" spans="5:8" x14ac:dyDescent="0.2">
      <c r="E80" s="2">
        <v>42370</v>
      </c>
      <c r="F80" s="4" t="s">
        <v>34</v>
      </c>
      <c r="G80" s="2">
        <v>42551</v>
      </c>
      <c r="H80" s="24">
        <v>-8.3000000000000001E-3</v>
      </c>
    </row>
    <row r="81" spans="2:8" x14ac:dyDescent="0.2">
      <c r="E81" s="2">
        <v>42552</v>
      </c>
      <c r="F81" s="4" t="s">
        <v>34</v>
      </c>
      <c r="G81" s="2">
        <v>42735</v>
      </c>
      <c r="H81" s="24">
        <v>-8.8000000000000005E-3</v>
      </c>
    </row>
    <row r="82" spans="2:8" x14ac:dyDescent="0.2">
      <c r="E82" s="2">
        <v>42736</v>
      </c>
      <c r="F82" s="4" t="s">
        <v>34</v>
      </c>
      <c r="G82" s="2">
        <v>42916</v>
      </c>
      <c r="H82" s="24">
        <v>-8.8000000000000005E-3</v>
      </c>
    </row>
    <row r="83" spans="2:8" x14ac:dyDescent="0.2">
      <c r="E83" s="2">
        <v>42917</v>
      </c>
      <c r="F83" s="4" t="s">
        <v>34</v>
      </c>
      <c r="G83" s="2">
        <v>43100</v>
      </c>
      <c r="H83" s="24">
        <v>-8.8000000000000005E-3</v>
      </c>
    </row>
    <row r="84" spans="2:8" x14ac:dyDescent="0.2">
      <c r="E84" s="2">
        <v>43101</v>
      </c>
      <c r="F84" s="4" t="s">
        <v>34</v>
      </c>
      <c r="G84" s="2">
        <v>43281</v>
      </c>
      <c r="H84" s="24">
        <v>-8.8000000000000005E-3</v>
      </c>
    </row>
    <row r="85" spans="2:8" x14ac:dyDescent="0.2">
      <c r="E85" s="2">
        <v>43282</v>
      </c>
      <c r="F85" s="4" t="s">
        <v>34</v>
      </c>
      <c r="G85" s="2">
        <v>43465</v>
      </c>
      <c r="H85" s="24">
        <v>-8.8000000000000005E-3</v>
      </c>
    </row>
    <row r="86" spans="2:8" x14ac:dyDescent="0.2">
      <c r="E86" s="2">
        <v>43466</v>
      </c>
      <c r="F86" s="4" t="s">
        <v>34</v>
      </c>
      <c r="G86" s="2">
        <v>43646</v>
      </c>
      <c r="H86" s="24">
        <v>-8.8000000000000005E-3</v>
      </c>
    </row>
    <row r="87" spans="2:8" x14ac:dyDescent="0.2">
      <c r="E87" s="2">
        <v>43647</v>
      </c>
      <c r="F87" s="4" t="s">
        <v>34</v>
      </c>
      <c r="G87" s="2">
        <v>43830</v>
      </c>
      <c r="H87" s="24">
        <v>-8.8000000000000005E-3</v>
      </c>
    </row>
    <row r="88" spans="2:8" x14ac:dyDescent="0.2">
      <c r="E88" s="2">
        <v>43831</v>
      </c>
      <c r="F88" s="4" t="s">
        <v>34</v>
      </c>
      <c r="G88" s="2">
        <v>44012</v>
      </c>
      <c r="H88" s="24">
        <v>-8.8000000000000005E-3</v>
      </c>
    </row>
    <row r="89" spans="2:8" x14ac:dyDescent="0.2">
      <c r="B89" s="3"/>
      <c r="E89" s="2">
        <v>44013</v>
      </c>
      <c r="F89" s="4" t="s">
        <v>34</v>
      </c>
      <c r="G89" s="2">
        <v>44196</v>
      </c>
      <c r="H89" s="24">
        <v>-8.8000000000000005E-3</v>
      </c>
    </row>
    <row r="90" spans="2:8" x14ac:dyDescent="0.2">
      <c r="E90" s="2">
        <v>44197</v>
      </c>
      <c r="F90" s="4" t="s">
        <v>34</v>
      </c>
      <c r="G90" s="2">
        <v>44377</v>
      </c>
      <c r="H90" s="24">
        <v>-8.8000000000000005E-3</v>
      </c>
    </row>
    <row r="91" spans="2:8" x14ac:dyDescent="0.2">
      <c r="E91" s="2">
        <v>44378</v>
      </c>
      <c r="F91" s="4" t="s">
        <v>34</v>
      </c>
      <c r="G91" s="2">
        <v>44561</v>
      </c>
      <c r="H91" s="24">
        <v>-8.8000000000000005E-3</v>
      </c>
    </row>
    <row r="92" spans="2:8" x14ac:dyDescent="0.2">
      <c r="E92" s="45">
        <v>44562</v>
      </c>
      <c r="F92" s="46" t="s">
        <v>34</v>
      </c>
      <c r="G92" s="45">
        <v>44742</v>
      </c>
      <c r="H92" s="47">
        <v>-8.8000000000000005E-3</v>
      </c>
    </row>
    <row r="93" spans="2:8" x14ac:dyDescent="0.2">
      <c r="E93" s="45">
        <v>44743</v>
      </c>
      <c r="F93" s="46" t="s">
        <v>34</v>
      </c>
      <c r="G93" s="45">
        <v>44926</v>
      </c>
      <c r="H93" s="47">
        <v>-8.8000000000000005E-3</v>
      </c>
    </row>
    <row r="94" spans="2:8" x14ac:dyDescent="0.2">
      <c r="B94" t="s">
        <v>40</v>
      </c>
      <c r="E94" s="45">
        <v>44927</v>
      </c>
      <c r="F94" s="46" t="s">
        <v>34</v>
      </c>
      <c r="G94" s="45">
        <v>45107</v>
      </c>
      <c r="H94" s="47">
        <v>1.6199999999999999E-2</v>
      </c>
    </row>
    <row r="95" spans="2:8" x14ac:dyDescent="0.2">
      <c r="B95" t="s">
        <v>41</v>
      </c>
      <c r="E95" s="45">
        <v>45108</v>
      </c>
      <c r="F95" s="46" t="s">
        <v>34</v>
      </c>
      <c r="G95" s="45">
        <v>45291</v>
      </c>
      <c r="H95" s="47">
        <v>3.1199999999999999E-2</v>
      </c>
    </row>
    <row r="96" spans="2:8" x14ac:dyDescent="0.2">
      <c r="B96" t="s">
        <v>42</v>
      </c>
      <c r="D96" s="1"/>
      <c r="E96" s="45">
        <v>45292</v>
      </c>
      <c r="F96" s="46" t="s">
        <v>34</v>
      </c>
      <c r="G96" s="45">
        <v>45473</v>
      </c>
      <c r="H96" s="47">
        <v>3.6200000000000003E-2</v>
      </c>
    </row>
    <row r="97" spans="2:8" x14ac:dyDescent="0.2">
      <c r="B97" t="s">
        <v>43</v>
      </c>
      <c r="D97" s="1"/>
      <c r="E97" s="45">
        <v>45474</v>
      </c>
      <c r="F97" s="46" t="s">
        <v>34</v>
      </c>
      <c r="G97" s="45">
        <v>45657</v>
      </c>
      <c r="H97" s="47">
        <v>3.3700000000000001E-2</v>
      </c>
    </row>
    <row r="98" spans="2:8" x14ac:dyDescent="0.2">
      <c r="B98" s="26" t="s">
        <v>44</v>
      </c>
      <c r="D98" s="1" t="s">
        <v>36</v>
      </c>
      <c r="E98" s="45">
        <v>45658</v>
      </c>
      <c r="F98" s="46" t="s">
        <v>34</v>
      </c>
      <c r="G98" s="45">
        <v>45838</v>
      </c>
      <c r="H98" s="47">
        <v>2.2700000000000001E-2</v>
      </c>
    </row>
    <row r="99" spans="2:8" x14ac:dyDescent="0.2">
      <c r="E99" s="34"/>
      <c r="F99" s="35"/>
      <c r="G99" s="34"/>
      <c r="H99" s="36"/>
    </row>
    <row r="100" spans="2:8" x14ac:dyDescent="0.2">
      <c r="E100" s="34"/>
      <c r="F100" s="35"/>
      <c r="G100" s="34"/>
      <c r="H100" s="36"/>
    </row>
    <row r="101" spans="2:8" x14ac:dyDescent="0.2">
      <c r="E101" s="34"/>
      <c r="F101" s="35"/>
      <c r="G101" s="34"/>
      <c r="H101" s="36"/>
    </row>
    <row r="102" spans="2:8" x14ac:dyDescent="0.2">
      <c r="E102" s="34"/>
      <c r="F102" s="35"/>
      <c r="G102" s="34"/>
      <c r="H102" s="36"/>
    </row>
    <row r="103" spans="2:8" x14ac:dyDescent="0.2">
      <c r="E103" s="34"/>
      <c r="F103" s="35"/>
      <c r="G103" s="34"/>
      <c r="H103" s="36"/>
    </row>
    <row r="104" spans="2:8" x14ac:dyDescent="0.2">
      <c r="E104" s="34"/>
      <c r="F104" s="35"/>
      <c r="G104" s="34"/>
      <c r="H104" s="36"/>
    </row>
    <row r="105" spans="2:8" x14ac:dyDescent="0.2">
      <c r="E105" s="34"/>
      <c r="F105" s="35"/>
      <c r="G105" s="34"/>
      <c r="H105" s="36"/>
    </row>
    <row r="106" spans="2:8" x14ac:dyDescent="0.2">
      <c r="E106" s="34"/>
      <c r="F106" s="35"/>
      <c r="G106" s="34"/>
      <c r="H106" s="36"/>
    </row>
    <row r="107" spans="2:8" x14ac:dyDescent="0.2">
      <c r="E107" s="34"/>
      <c r="F107" s="35"/>
      <c r="G107" s="34"/>
      <c r="H107" s="36"/>
    </row>
    <row r="108" spans="2:8" x14ac:dyDescent="0.2">
      <c r="E108" s="34"/>
      <c r="F108" s="35"/>
      <c r="G108" s="34"/>
      <c r="H108" s="36"/>
    </row>
    <row r="109" spans="2:8" x14ac:dyDescent="0.2">
      <c r="E109" s="34"/>
      <c r="F109" s="35"/>
      <c r="G109" s="34"/>
      <c r="H109" s="36"/>
    </row>
    <row r="110" spans="2:8" x14ac:dyDescent="0.2">
      <c r="E110" s="34"/>
      <c r="F110" s="35"/>
      <c r="G110" s="34"/>
      <c r="H110" s="36"/>
    </row>
    <row r="111" spans="2:8" x14ac:dyDescent="0.2">
      <c r="E111" s="34"/>
      <c r="F111" s="35"/>
      <c r="G111" s="34"/>
      <c r="H111" s="36"/>
    </row>
    <row r="112" spans="2:8" x14ac:dyDescent="0.2">
      <c r="E112" s="34"/>
      <c r="F112" s="35"/>
      <c r="G112" s="34"/>
      <c r="H112" s="36"/>
    </row>
    <row r="113" spans="5:8" x14ac:dyDescent="0.2">
      <c r="E113" s="34"/>
      <c r="F113" s="35"/>
      <c r="G113" s="34"/>
      <c r="H113" s="36"/>
    </row>
    <row r="114" spans="5:8" x14ac:dyDescent="0.2">
      <c r="E114" s="34"/>
      <c r="F114" s="35"/>
      <c r="G114" s="34"/>
      <c r="H114" s="36"/>
    </row>
    <row r="115" spans="5:8" x14ac:dyDescent="0.2">
      <c r="E115" s="34"/>
      <c r="F115" s="35"/>
      <c r="G115" s="34"/>
      <c r="H115" s="36"/>
    </row>
    <row r="116" spans="5:8" x14ac:dyDescent="0.2">
      <c r="E116" s="34"/>
      <c r="F116" s="35"/>
      <c r="G116" s="34"/>
      <c r="H116" s="36"/>
    </row>
    <row r="117" spans="5:8" x14ac:dyDescent="0.2">
      <c r="E117" s="37"/>
      <c r="F117" s="38"/>
      <c r="G117" s="37"/>
      <c r="H117" s="39"/>
    </row>
    <row r="118" spans="5:8" x14ac:dyDescent="0.2">
      <c r="F118" s="4"/>
      <c r="H118" s="4"/>
    </row>
    <row r="119" spans="5:8" x14ac:dyDescent="0.2">
      <c r="F119" s="4"/>
      <c r="H119" s="4"/>
    </row>
    <row r="120" spans="5:8" x14ac:dyDescent="0.2">
      <c r="F120" s="4"/>
      <c r="H120" s="4"/>
    </row>
    <row r="121" spans="5:8" x14ac:dyDescent="0.2">
      <c r="F121" s="4"/>
      <c r="H121" s="4"/>
    </row>
    <row r="122" spans="5:8" x14ac:dyDescent="0.2">
      <c r="F122" s="4"/>
      <c r="H122" s="4"/>
    </row>
    <row r="123" spans="5:8" x14ac:dyDescent="0.2">
      <c r="F123" s="4"/>
      <c r="H123" s="4"/>
    </row>
    <row r="124" spans="5:8" x14ac:dyDescent="0.2">
      <c r="F124" s="4"/>
      <c r="H124" s="4"/>
    </row>
    <row r="125" spans="5:8" x14ac:dyDescent="0.2">
      <c r="F125" s="4"/>
      <c r="H125" s="4"/>
    </row>
    <row r="126" spans="5:8" x14ac:dyDescent="0.2">
      <c r="F126" s="4"/>
      <c r="H126" s="4"/>
    </row>
    <row r="127" spans="5:8" x14ac:dyDescent="0.2">
      <c r="F127" s="4"/>
      <c r="H127" s="4"/>
    </row>
    <row r="128" spans="5:8" x14ac:dyDescent="0.2">
      <c r="F128" s="4"/>
      <c r="H128" s="4"/>
    </row>
    <row r="129" spans="6:8" x14ac:dyDescent="0.2">
      <c r="F129" s="4"/>
      <c r="H129" s="4"/>
    </row>
    <row r="130" spans="6:8" x14ac:dyDescent="0.2">
      <c r="F130" s="4"/>
      <c r="H130" s="4"/>
    </row>
    <row r="131" spans="6:8" x14ac:dyDescent="0.2">
      <c r="F131" s="4"/>
      <c r="H131" s="4"/>
    </row>
    <row r="132" spans="6:8" x14ac:dyDescent="0.2">
      <c r="F132" s="4"/>
      <c r="H132" s="4"/>
    </row>
    <row r="133" spans="6:8" x14ac:dyDescent="0.2">
      <c r="F133" s="4"/>
      <c r="H133" s="4"/>
    </row>
    <row r="134" spans="6:8" x14ac:dyDescent="0.2">
      <c r="F134" s="4"/>
      <c r="H134" s="4"/>
    </row>
    <row r="135" spans="6:8" x14ac:dyDescent="0.2">
      <c r="F135" s="4"/>
      <c r="H135" s="4"/>
    </row>
    <row r="136" spans="6:8" x14ac:dyDescent="0.2">
      <c r="F136" s="4"/>
      <c r="H136" s="4"/>
    </row>
    <row r="137" spans="6:8" x14ac:dyDescent="0.2">
      <c r="F137" s="4"/>
      <c r="H137" s="4"/>
    </row>
    <row r="138" spans="6:8" x14ac:dyDescent="0.2">
      <c r="F138" s="4"/>
      <c r="H138" s="4"/>
    </row>
    <row r="139" spans="6:8" x14ac:dyDescent="0.2">
      <c r="F139" s="4"/>
      <c r="H139" s="4"/>
    </row>
    <row r="140" spans="6:8" x14ac:dyDescent="0.2">
      <c r="F140" s="4"/>
      <c r="H140" s="4"/>
    </row>
    <row r="141" spans="6:8" x14ac:dyDescent="0.2">
      <c r="F141" s="4"/>
      <c r="H141" s="4"/>
    </row>
    <row r="142" spans="6:8" x14ac:dyDescent="0.2">
      <c r="F142" s="4"/>
      <c r="H142" s="4"/>
    </row>
    <row r="143" spans="6:8" x14ac:dyDescent="0.2">
      <c r="F143" s="4"/>
      <c r="H143" s="4"/>
    </row>
    <row r="144" spans="6:8" x14ac:dyDescent="0.2">
      <c r="F144" s="4"/>
      <c r="H144" s="4"/>
    </row>
    <row r="145" spans="6:8" x14ac:dyDescent="0.2">
      <c r="F145" s="4"/>
      <c r="H145" s="4"/>
    </row>
    <row r="146" spans="6:8" x14ac:dyDescent="0.2">
      <c r="F146" s="4"/>
      <c r="H146" s="4"/>
    </row>
    <row r="147" spans="6:8" x14ac:dyDescent="0.2">
      <c r="F147" s="4"/>
      <c r="H147" s="4"/>
    </row>
    <row r="148" spans="6:8" x14ac:dyDescent="0.2">
      <c r="F148" s="4"/>
      <c r="H148" s="4"/>
    </row>
    <row r="149" spans="6:8" x14ac:dyDescent="0.2">
      <c r="F149" s="4"/>
      <c r="H149" s="4"/>
    </row>
    <row r="150" spans="6:8" x14ac:dyDescent="0.2">
      <c r="F150" s="4"/>
      <c r="H150" s="4"/>
    </row>
    <row r="151" spans="6:8" x14ac:dyDescent="0.2">
      <c r="F151" s="4"/>
      <c r="H151" s="4"/>
    </row>
    <row r="152" spans="6:8" x14ac:dyDescent="0.2">
      <c r="F152" s="4"/>
      <c r="H152" s="4"/>
    </row>
    <row r="153" spans="6:8" x14ac:dyDescent="0.2">
      <c r="F153" s="4"/>
      <c r="H153" s="4"/>
    </row>
    <row r="154" spans="6:8" x14ac:dyDescent="0.2">
      <c r="F154" s="4"/>
      <c r="H154" s="4"/>
    </row>
    <row r="155" spans="6:8" x14ac:dyDescent="0.2">
      <c r="F155" s="25"/>
      <c r="H155" s="4"/>
    </row>
    <row r="156" spans="6:8" x14ac:dyDescent="0.2">
      <c r="F156" s="25"/>
      <c r="H156" s="4"/>
    </row>
    <row r="157" spans="6:8" x14ac:dyDescent="0.2">
      <c r="F157" s="25"/>
      <c r="H157" s="4"/>
    </row>
    <row r="158" spans="6:8" x14ac:dyDescent="0.2">
      <c r="F158" s="25"/>
      <c r="H158" s="4"/>
    </row>
    <row r="159" spans="6:8" x14ac:dyDescent="0.2">
      <c r="F159" s="25"/>
      <c r="H159" s="4"/>
    </row>
    <row r="160" spans="6:8" x14ac:dyDescent="0.2">
      <c r="F160" s="25"/>
      <c r="H160" s="4"/>
    </row>
    <row r="161" spans="6:8" x14ac:dyDescent="0.2">
      <c r="F161" s="25"/>
      <c r="H161" s="4"/>
    </row>
    <row r="162" spans="6:8" x14ac:dyDescent="0.2">
      <c r="F162" s="25"/>
      <c r="H162" s="4"/>
    </row>
    <row r="163" spans="6:8" x14ac:dyDescent="0.2">
      <c r="F163" s="25"/>
      <c r="H163" s="4"/>
    </row>
    <row r="164" spans="6:8" x14ac:dyDescent="0.2">
      <c r="H164" s="4"/>
    </row>
    <row r="165" spans="6:8" x14ac:dyDescent="0.2">
      <c r="H165" s="4"/>
    </row>
    <row r="166" spans="6:8" x14ac:dyDescent="0.2">
      <c r="H166" s="4"/>
    </row>
    <row r="167" spans="6:8" x14ac:dyDescent="0.2">
      <c r="H167" s="4"/>
    </row>
    <row r="168" spans="6:8" x14ac:dyDescent="0.2">
      <c r="H168" s="4"/>
    </row>
    <row r="169" spans="6:8" x14ac:dyDescent="0.2">
      <c r="H169" s="4"/>
    </row>
    <row r="170" spans="6:8" x14ac:dyDescent="0.2">
      <c r="H170" s="4"/>
    </row>
    <row r="171" spans="6:8" x14ac:dyDescent="0.2">
      <c r="H171" s="4"/>
    </row>
    <row r="172" spans="6:8" x14ac:dyDescent="0.2">
      <c r="H172" s="4"/>
    </row>
    <row r="173" spans="6:8" x14ac:dyDescent="0.2">
      <c r="H173" s="4"/>
    </row>
    <row r="174" spans="6:8" x14ac:dyDescent="0.2">
      <c r="H174" s="4"/>
    </row>
    <row r="175" spans="6:8" x14ac:dyDescent="0.2">
      <c r="H175" s="4"/>
    </row>
    <row r="176" spans="6:8" x14ac:dyDescent="0.2">
      <c r="H176" s="4"/>
    </row>
    <row r="177" spans="8:8" x14ac:dyDescent="0.2">
      <c r="H177" s="4"/>
    </row>
    <row r="178" spans="8:8" x14ac:dyDescent="0.2">
      <c r="H178" s="4"/>
    </row>
    <row r="179" spans="8:8" x14ac:dyDescent="0.2">
      <c r="H179" s="4"/>
    </row>
    <row r="180" spans="8:8" x14ac:dyDescent="0.2">
      <c r="H180" s="4"/>
    </row>
    <row r="181" spans="8:8" x14ac:dyDescent="0.2">
      <c r="H181" s="4"/>
    </row>
    <row r="182" spans="8:8" x14ac:dyDescent="0.2">
      <c r="H182" s="4"/>
    </row>
    <row r="183" spans="8:8" x14ac:dyDescent="0.2">
      <c r="H183" s="4"/>
    </row>
    <row r="184" spans="8:8" x14ac:dyDescent="0.2">
      <c r="H184" s="4"/>
    </row>
    <row r="185" spans="8:8" x14ac:dyDescent="0.2">
      <c r="H185" s="4"/>
    </row>
    <row r="186" spans="8:8" x14ac:dyDescent="0.2">
      <c r="H186" s="4"/>
    </row>
    <row r="187" spans="8:8" x14ac:dyDescent="0.2">
      <c r="H187" s="4"/>
    </row>
    <row r="188" spans="8:8" x14ac:dyDescent="0.2">
      <c r="H188" s="4"/>
    </row>
    <row r="189" spans="8:8" x14ac:dyDescent="0.2">
      <c r="H189" s="4"/>
    </row>
    <row r="190" spans="8:8" x14ac:dyDescent="0.2">
      <c r="H190" s="4"/>
    </row>
    <row r="191" spans="8:8" x14ac:dyDescent="0.2">
      <c r="H191" s="4"/>
    </row>
    <row r="192" spans="8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  <row r="210" spans="8:8" x14ac:dyDescent="0.2">
      <c r="H210" s="4"/>
    </row>
    <row r="211" spans="8:8" x14ac:dyDescent="0.2">
      <c r="H211" s="4"/>
    </row>
    <row r="212" spans="8:8" x14ac:dyDescent="0.2">
      <c r="H212" s="4"/>
    </row>
    <row r="213" spans="8:8" x14ac:dyDescent="0.2">
      <c r="H213" s="4"/>
    </row>
    <row r="214" spans="8:8" x14ac:dyDescent="0.2">
      <c r="H214" s="4"/>
    </row>
    <row r="215" spans="8:8" x14ac:dyDescent="0.2">
      <c r="H215" s="4"/>
    </row>
    <row r="216" spans="8:8" x14ac:dyDescent="0.2">
      <c r="H216" s="4"/>
    </row>
    <row r="217" spans="8:8" x14ac:dyDescent="0.2">
      <c r="H217" s="4"/>
    </row>
    <row r="218" spans="8:8" x14ac:dyDescent="0.2">
      <c r="H218" s="4"/>
    </row>
    <row r="219" spans="8:8" x14ac:dyDescent="0.2">
      <c r="H219" s="4"/>
    </row>
    <row r="220" spans="8:8" x14ac:dyDescent="0.2">
      <c r="H220" s="4"/>
    </row>
    <row r="221" spans="8:8" x14ac:dyDescent="0.2">
      <c r="H221" s="4"/>
    </row>
    <row r="222" spans="8:8" x14ac:dyDescent="0.2">
      <c r="H222" s="4"/>
    </row>
    <row r="223" spans="8:8" x14ac:dyDescent="0.2">
      <c r="H223" s="4"/>
    </row>
    <row r="224" spans="8:8" x14ac:dyDescent="0.2">
      <c r="H224" s="4"/>
    </row>
    <row r="225" spans="8:8" x14ac:dyDescent="0.2">
      <c r="H225" s="4"/>
    </row>
    <row r="226" spans="8:8" x14ac:dyDescent="0.2">
      <c r="H226" s="4"/>
    </row>
    <row r="227" spans="8:8" x14ac:dyDescent="0.2">
      <c r="H227" s="4"/>
    </row>
    <row r="228" spans="8:8" x14ac:dyDescent="0.2">
      <c r="H228" s="4"/>
    </row>
    <row r="229" spans="8:8" x14ac:dyDescent="0.2">
      <c r="H229" s="4"/>
    </row>
    <row r="230" spans="8:8" x14ac:dyDescent="0.2">
      <c r="H230" s="4"/>
    </row>
    <row r="231" spans="8:8" x14ac:dyDescent="0.2">
      <c r="H231" s="4"/>
    </row>
    <row r="232" spans="8:8" x14ac:dyDescent="0.2">
      <c r="H232" s="4"/>
    </row>
    <row r="233" spans="8:8" x14ac:dyDescent="0.2">
      <c r="H233" s="4"/>
    </row>
    <row r="234" spans="8:8" x14ac:dyDescent="0.2">
      <c r="H234" s="4"/>
    </row>
    <row r="235" spans="8:8" x14ac:dyDescent="0.2">
      <c r="H235" s="4"/>
    </row>
    <row r="236" spans="8:8" x14ac:dyDescent="0.2">
      <c r="H236" s="4"/>
    </row>
    <row r="237" spans="8:8" x14ac:dyDescent="0.2">
      <c r="H237" s="4"/>
    </row>
    <row r="238" spans="8:8" x14ac:dyDescent="0.2">
      <c r="H238" s="4"/>
    </row>
    <row r="239" spans="8:8" x14ac:dyDescent="0.2">
      <c r="H239" s="4"/>
    </row>
    <row r="240" spans="8:8" x14ac:dyDescent="0.2">
      <c r="H240" s="4"/>
    </row>
    <row r="241" spans="8:8" x14ac:dyDescent="0.2">
      <c r="H241" s="4"/>
    </row>
    <row r="242" spans="8:8" x14ac:dyDescent="0.2">
      <c r="H242" s="4"/>
    </row>
  </sheetData>
  <sheetProtection password="D8FB" sheet="1" objects="1" scenarios="1" selectLockedCells="1"/>
  <hyperlinks>
    <hyperlink ref="B47" r:id="rId1" location="Basiszinssatz"/>
    <hyperlink ref="N5" r:id="rId2" display="Mehr "/>
    <hyperlink ref="B98" r:id="rId3" location="Basiszinssatz"/>
    <hyperlink ref="N9" r:id="rId4" location="verzugszinsrechner"/>
  </hyperlinks>
  <printOptions horizontalCentered="1"/>
  <pageMargins left="0" right="0" top="0.78740157480314965" bottom="0.39370078740157483" header="0" footer="0"/>
  <pageSetup paperSize="9" orientation="landscape" cellComments="atEnd" r:id="rId5"/>
  <headerFooter>
    <oddFooter xml:space="preserve">&amp;L&amp;8ControllerSpielwiese.de / Verzugszinsberechnung&amp;C&amp;8&amp;H Seite &amp;P&amp;R&amp;8 &amp;D / Verfasser </oddFooter>
  </headerFooter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der Verzugszinsen</vt:lpstr>
      <vt:lpstr>'Berechnung der Verzugszinsen'!Druckbereich</vt:lpstr>
    </vt:vector>
  </TitlesOfParts>
  <Company>ControllerSpielwiese.de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Verzugszinsberechnung</dc:title>
  <dc:subject>Berechnung Verzugszinsen</dc:subject>
  <dc:creator>Joachim Becker WebSolutions</dc:creator>
  <cp:keywords>Berechnung Verzugszinsen</cp:keywords>
  <cp:lastModifiedBy>ControllerSpielwiese</cp:lastModifiedBy>
  <cp:lastPrinted>2021-02-08T18:35:02Z</cp:lastPrinted>
  <dcterms:created xsi:type="dcterms:W3CDTF">2020-10-14T10:09:03Z</dcterms:created>
  <dcterms:modified xsi:type="dcterms:W3CDTF">2025-01-02T15:03:11Z</dcterms:modified>
  <cp:category>Finanzen Controlling</cp:category>
</cp:coreProperties>
</file>