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activeTab="1"/>
  </bookViews>
  <sheets>
    <sheet name="Stundensatzberechnung" sheetId="4" r:id="rId1"/>
    <sheet name="Anwendungshilfe" sheetId="2" r:id="rId2"/>
  </sheets>
  <definedNames>
    <definedName name="drittens">Anwendungshilfe!$B$33</definedName>
    <definedName name="_xlnm.Print_Area" localSheetId="0">Stundensatzberechnung!$B$2:$G$5</definedName>
    <definedName name="_xlnm.Print_Titles" localSheetId="1">Anwendungshilfe!$2:$4</definedName>
    <definedName name="erstens">Anwendungshilfe!$B$13</definedName>
    <definedName name="viertens">Anwendungshilfe!$B$67</definedName>
    <definedName name="zweitens">Anwendungshilfe!$B$20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4" l="1"/>
  <c r="L18" i="4"/>
  <c r="K18" i="4"/>
  <c r="J18" i="4"/>
  <c r="I18" i="4"/>
  <c r="H18" i="4"/>
  <c r="M15" i="4"/>
  <c r="L15" i="4"/>
  <c r="K15" i="4"/>
  <c r="J15" i="4"/>
  <c r="I15" i="4"/>
  <c r="H15" i="4"/>
  <c r="M13" i="4"/>
  <c r="L13" i="4"/>
  <c r="K13" i="4"/>
  <c r="J13" i="4"/>
  <c r="I13" i="4"/>
  <c r="H13" i="4"/>
  <c r="M12" i="4"/>
  <c r="L12" i="4"/>
  <c r="K12" i="4"/>
  <c r="J12" i="4"/>
  <c r="I12" i="4"/>
  <c r="H12" i="4"/>
  <c r="M11" i="4"/>
  <c r="M29" i="4" s="1"/>
  <c r="L11" i="4"/>
  <c r="L29" i="4" s="1"/>
  <c r="M10" i="4"/>
  <c r="L10" i="4"/>
  <c r="K10" i="4"/>
  <c r="J10" i="4"/>
  <c r="I10" i="4"/>
  <c r="H10" i="4"/>
  <c r="M9" i="4"/>
  <c r="L9" i="4"/>
  <c r="K9" i="4"/>
  <c r="J9" i="4"/>
  <c r="I9" i="4"/>
  <c r="H9" i="4"/>
  <c r="M8" i="4"/>
  <c r="L8" i="4"/>
  <c r="K8" i="4"/>
  <c r="K11" i="4" s="1"/>
  <c r="J8" i="4"/>
  <c r="J11" i="4" s="1"/>
  <c r="I8" i="4"/>
  <c r="I11" i="4" s="1"/>
  <c r="H8" i="4"/>
  <c r="H11" i="4" s="1"/>
  <c r="I30" i="4" l="1"/>
  <c r="I27" i="4"/>
  <c r="I14" i="4"/>
  <c r="I16" i="4" s="1"/>
  <c r="I29" i="4"/>
  <c r="J29" i="4"/>
  <c r="J14" i="4"/>
  <c r="J16" i="4" s="1"/>
  <c r="J30" i="4"/>
  <c r="J27" i="4"/>
  <c r="H30" i="4"/>
  <c r="H27" i="4"/>
  <c r="H14" i="4"/>
  <c r="H16" i="4" s="1"/>
  <c r="H29" i="4"/>
  <c r="K27" i="4"/>
  <c r="K14" i="4"/>
  <c r="K16" i="4" s="1"/>
  <c r="K29" i="4"/>
  <c r="K30" i="4"/>
  <c r="L14" i="4"/>
  <c r="L16" i="4" s="1"/>
  <c r="L27" i="4"/>
  <c r="M14" i="4"/>
  <c r="M16" i="4" s="1"/>
  <c r="M27" i="4"/>
  <c r="M30" i="4"/>
  <c r="L30" i="4"/>
  <c r="J28" i="4" l="1"/>
  <c r="J21" i="4"/>
  <c r="J19" i="4"/>
  <c r="K19" i="4"/>
  <c r="K21" i="4"/>
  <c r="K28" i="4"/>
  <c r="H21" i="4"/>
  <c r="H19" i="4"/>
  <c r="I19" i="4"/>
  <c r="I21" i="4"/>
  <c r="M28" i="4"/>
  <c r="L28" i="4"/>
  <c r="H28" i="4"/>
  <c r="I28" i="4"/>
  <c r="M21" i="4"/>
  <c r="M19" i="4"/>
  <c r="M22" i="4" s="1"/>
  <c r="M24" i="4" s="1"/>
  <c r="L21" i="4"/>
  <c r="L19" i="4"/>
  <c r="L22" i="4" l="1"/>
  <c r="L24" i="4" s="1"/>
  <c r="I22" i="4"/>
  <c r="I24" i="4" s="1"/>
  <c r="K22" i="4"/>
  <c r="K24" i="4" s="1"/>
  <c r="H22" i="4"/>
  <c r="H24" i="4" s="1"/>
  <c r="J22" i="4"/>
  <c r="J24" i="4" s="1"/>
  <c r="B67" i="2" l="1"/>
  <c r="B33" i="2"/>
  <c r="B13" i="2"/>
  <c r="B20" i="2"/>
  <c r="E11" i="4" l="1"/>
  <c r="E27" i="4" s="1"/>
  <c r="O18" i="4"/>
  <c r="F18" i="4"/>
  <c r="G15" i="4"/>
  <c r="N15" i="4"/>
  <c r="O15" i="4"/>
  <c r="P15" i="4"/>
  <c r="F15" i="4"/>
  <c r="G13" i="4"/>
  <c r="N13" i="4"/>
  <c r="O13" i="4"/>
  <c r="P13" i="4"/>
  <c r="F13" i="4"/>
  <c r="G12" i="4"/>
  <c r="N12" i="4"/>
  <c r="O12" i="4"/>
  <c r="P12" i="4"/>
  <c r="F12" i="4"/>
  <c r="G10" i="4"/>
  <c r="N10" i="4"/>
  <c r="O10" i="4"/>
  <c r="P10" i="4"/>
  <c r="F10" i="4"/>
  <c r="G9" i="4"/>
  <c r="N9" i="4"/>
  <c r="O9" i="4"/>
  <c r="P9" i="4"/>
  <c r="F9" i="4"/>
  <c r="G8" i="4"/>
  <c r="G11" i="4" s="1"/>
  <c r="G14" i="4" s="1"/>
  <c r="G16" i="4" s="1"/>
  <c r="N8" i="4"/>
  <c r="N11" i="4" s="1"/>
  <c r="N14" i="4" s="1"/>
  <c r="N16" i="4" s="1"/>
  <c r="O8" i="4"/>
  <c r="O11" i="4" s="1"/>
  <c r="O14" i="4" s="1"/>
  <c r="O16" i="4" s="1"/>
  <c r="P8" i="4"/>
  <c r="P11" i="4" s="1"/>
  <c r="P14" i="4" s="1"/>
  <c r="P16" i="4" s="1"/>
  <c r="F8" i="4"/>
  <c r="F11" i="4" s="1"/>
  <c r="F14" i="4" s="1"/>
  <c r="F16" i="4" s="1"/>
  <c r="E29" i="4"/>
  <c r="E18" i="4"/>
  <c r="E14" i="4" l="1"/>
  <c r="E16" i="4" s="1"/>
  <c r="E28" i="4"/>
  <c r="E34" i="4" s="1"/>
  <c r="E30" i="4"/>
  <c r="E32" i="4" s="1"/>
  <c r="E33" i="4"/>
  <c r="F31" i="4"/>
  <c r="G18" i="4"/>
  <c r="N18" i="4"/>
  <c r="P18" i="4"/>
  <c r="G31" i="4" l="1"/>
  <c r="H31" i="4" s="1"/>
  <c r="I31" i="4" l="1"/>
  <c r="H33" i="4"/>
  <c r="H32" i="4"/>
  <c r="F30" i="4"/>
  <c r="F27" i="4"/>
  <c r="F29" i="4"/>
  <c r="P30" i="4"/>
  <c r="P29" i="4"/>
  <c r="P27" i="4"/>
  <c r="G29" i="4"/>
  <c r="G27" i="4"/>
  <c r="G30" i="4"/>
  <c r="N27" i="4"/>
  <c r="N29" i="4"/>
  <c r="N30" i="4"/>
  <c r="O27" i="4"/>
  <c r="O29" i="4"/>
  <c r="O30" i="4"/>
  <c r="N31" i="4"/>
  <c r="H34" i="4" l="1"/>
  <c r="H36" i="4" s="1"/>
  <c r="H38" i="4" s="1"/>
  <c r="J31" i="4"/>
  <c r="I33" i="4"/>
  <c r="I32" i="4"/>
  <c r="I34" i="4" s="1"/>
  <c r="I36" i="4" s="1"/>
  <c r="F19" i="4"/>
  <c r="F21" i="4"/>
  <c r="P21" i="4"/>
  <c r="P19" i="4"/>
  <c r="E21" i="4"/>
  <c r="E19" i="4"/>
  <c r="E22" i="4" s="1"/>
  <c r="F28" i="4"/>
  <c r="N28" i="4"/>
  <c r="N32" i="4" s="1"/>
  <c r="N21" i="4"/>
  <c r="N19" i="4"/>
  <c r="N22" i="4" s="1"/>
  <c r="O21" i="4"/>
  <c r="O19" i="4"/>
  <c r="O28" i="4"/>
  <c r="G21" i="4"/>
  <c r="G19" i="4"/>
  <c r="G22" i="4" s="1"/>
  <c r="G28" i="4"/>
  <c r="P28" i="4"/>
  <c r="O31" i="4"/>
  <c r="H41" i="4" l="1"/>
  <c r="H52" i="4" s="1"/>
  <c r="H39" i="4"/>
  <c r="H51" i="4"/>
  <c r="I51" i="4"/>
  <c r="I38" i="4"/>
  <c r="I41" i="4" s="1"/>
  <c r="I52" i="4" s="1"/>
  <c r="I39" i="4"/>
  <c r="F22" i="4"/>
  <c r="F24" i="4" s="1"/>
  <c r="K31" i="4"/>
  <c r="J33" i="4"/>
  <c r="J32" i="4"/>
  <c r="O22" i="4"/>
  <c r="O24" i="4" s="1"/>
  <c r="P22" i="4"/>
  <c r="P24" i="4" s="1"/>
  <c r="E24" i="4"/>
  <c r="E36" i="4" s="1"/>
  <c r="G24" i="4"/>
  <c r="N24" i="4"/>
  <c r="N33" i="4"/>
  <c r="N34" i="4" s="1"/>
  <c r="F32" i="4"/>
  <c r="F33" i="4"/>
  <c r="G32" i="4"/>
  <c r="G34" i="4" s="1"/>
  <c r="G33" i="4"/>
  <c r="O33" i="4"/>
  <c r="O32" i="4"/>
  <c r="O34" i="4" s="1"/>
  <c r="P31" i="4"/>
  <c r="E41" i="4" l="1"/>
  <c r="E38" i="4"/>
  <c r="E39" i="4"/>
  <c r="F34" i="4"/>
  <c r="F36" i="4" s="1"/>
  <c r="F38" i="4" s="1"/>
  <c r="F41" i="4" s="1"/>
  <c r="F52" i="4" s="1"/>
  <c r="J34" i="4"/>
  <c r="J36" i="4" s="1"/>
  <c r="J39" i="4" s="1"/>
  <c r="J41" i="4" s="1"/>
  <c r="J52" i="4" s="1"/>
  <c r="G36" i="4"/>
  <c r="G38" i="4" s="1"/>
  <c r="G41" i="4" s="1"/>
  <c r="N36" i="4"/>
  <c r="N38" i="4" s="1"/>
  <c r="J51" i="4"/>
  <c r="J38" i="4"/>
  <c r="G39" i="4"/>
  <c r="F39" i="4"/>
  <c r="O36" i="4"/>
  <c r="L31" i="4"/>
  <c r="K32" i="4"/>
  <c r="K33" i="4"/>
  <c r="K34" i="4" s="1"/>
  <c r="K36" i="4" s="1"/>
  <c r="G51" i="4"/>
  <c r="P33" i="4"/>
  <c r="P32" i="4"/>
  <c r="N41" i="4" l="1"/>
  <c r="N52" i="4" s="1"/>
  <c r="N39" i="4"/>
  <c r="P34" i="4"/>
  <c r="P36" i="4" s="1"/>
  <c r="P38" i="4"/>
  <c r="P39" i="4"/>
  <c r="P41" i="4" s="1"/>
  <c r="M31" i="4"/>
  <c r="L32" i="4"/>
  <c r="L33" i="4"/>
  <c r="L34" i="4" s="1"/>
  <c r="L36" i="4" s="1"/>
  <c r="O38" i="4"/>
  <c r="O39" i="4"/>
  <c r="K51" i="4"/>
  <c r="K38" i="4"/>
  <c r="K39" i="4"/>
  <c r="K41" i="4"/>
  <c r="K52" i="4" s="1"/>
  <c r="N51" i="4"/>
  <c r="O51" i="4"/>
  <c r="F51" i="4"/>
  <c r="E51" i="4"/>
  <c r="E52" i="4"/>
  <c r="G52" i="4"/>
  <c r="O41" i="4" l="1"/>
  <c r="O52" i="4" s="1"/>
  <c r="L38" i="4"/>
  <c r="L39" i="4"/>
  <c r="L41" i="4"/>
  <c r="L52" i="4" s="1"/>
  <c r="L51" i="4"/>
  <c r="M33" i="4"/>
  <c r="M32" i="4"/>
  <c r="P52" i="4"/>
  <c r="P51" i="4"/>
  <c r="M34" i="4" l="1"/>
  <c r="M36" i="4" s="1"/>
  <c r="M38" i="4"/>
  <c r="M39" i="4"/>
  <c r="M41" i="4"/>
  <c r="M52" i="4" s="1"/>
  <c r="M51" i="4"/>
</calcChain>
</file>

<file path=xl/comments1.xml><?xml version="1.0" encoding="utf-8"?>
<comments xmlns="http://schemas.openxmlformats.org/spreadsheetml/2006/main">
  <authors>
    <author>ControllerSpielwiese</author>
  </authors>
  <commentList>
    <comment ref="G1" authorId="0" shapeId="0">
      <text>
        <r>
          <rPr>
            <b/>
            <sz val="9"/>
            <color indexed="81"/>
            <rFont val="Segoe UI"/>
            <family val="2"/>
          </rPr>
          <t>ControllerSpielwiese:</t>
        </r>
        <r>
          <rPr>
            <sz val="9"/>
            <color indexed="81"/>
            <rFont val="Segoe UI"/>
            <family val="2"/>
          </rPr>
          <t xml:space="preserve">
Weitere 6 verformelte Spalten sind nur in der Premiumversion verfügbar</t>
        </r>
      </text>
    </comment>
    <comment ref="E8" authorId="0" shapeId="0">
      <text>
        <r>
          <rPr>
            <b/>
            <sz val="9"/>
            <color indexed="81"/>
            <rFont val="Segoe UI"/>
            <family val="2"/>
          </rPr>
          <t>ControllerSpielwiese:</t>
        </r>
        <r>
          <rPr>
            <sz val="9"/>
            <color indexed="81"/>
            <rFont val="Segoe UI"/>
            <family val="2"/>
          </rPr>
          <t xml:space="preserve">
Felder mit grauer Hinterlegung können verändert werden, sind nicht verformelt.</t>
        </r>
      </text>
    </comment>
    <comment ref="D21" authorId="0" shapeId="0">
      <text>
        <r>
          <rPr>
            <b/>
            <sz val="9"/>
            <color indexed="81"/>
            <rFont val="Segoe UI"/>
            <family val="2"/>
          </rPr>
          <t>ControllerSpielwiese:</t>
        </r>
        <r>
          <rPr>
            <sz val="9"/>
            <color indexed="81"/>
            <rFont val="Segoe UI"/>
            <family val="2"/>
          </rPr>
          <t xml:space="preserve">
s. hierzu auch die Erläuterungen in der Anwendungshilfe (Premium).</t>
        </r>
      </text>
    </comment>
    <comment ref="C27" authorId="0" shapeId="0">
      <text>
        <r>
          <rPr>
            <b/>
            <sz val="9"/>
            <color indexed="81"/>
            <rFont val="Segoe UI"/>
            <family val="2"/>
          </rPr>
          <t>ControllerSpielwiese:</t>
        </r>
        <r>
          <rPr>
            <sz val="9"/>
            <color indexed="81"/>
            <rFont val="Segoe UI"/>
            <family val="2"/>
          </rPr>
          <t xml:space="preserve">
Stundenlohn * Vertragsarbeitszeit pro Jahr / 12 Monate * Vertragl. Arbeitsstunden pro Tag</t>
        </r>
      </text>
    </comment>
    <comment ref="D32" authorId="0" shapeId="0">
      <text>
        <r>
          <rPr>
            <b/>
            <sz val="9"/>
            <color indexed="81"/>
            <rFont val="Segoe UI"/>
            <family val="2"/>
          </rPr>
          <t>ControllerSpielwiese:</t>
        </r>
        <r>
          <rPr>
            <sz val="9"/>
            <color indexed="81"/>
            <rFont val="Segoe UI"/>
            <family val="2"/>
          </rPr>
          <t xml:space="preserve">
s. für die Ermittlung auch die Hinweise in der Anwendungshilfe (Premium).</t>
        </r>
      </text>
    </comment>
    <comment ref="D33" authorId="0" shapeId="0">
      <text>
        <r>
          <rPr>
            <b/>
            <sz val="9"/>
            <color indexed="81"/>
            <rFont val="Segoe UI"/>
            <family val="2"/>
          </rPr>
          <t>ControllerSpielwiese:</t>
        </r>
        <r>
          <rPr>
            <sz val="9"/>
            <color indexed="81"/>
            <rFont val="Segoe UI"/>
            <family val="2"/>
          </rPr>
          <t xml:space="preserve">
s. für die Ermittlung auch die Hinweise in der Anwendungshilfe (Premium).</t>
        </r>
      </text>
    </comment>
    <comment ref="C38" authorId="0" shapeId="0">
      <text>
        <r>
          <rPr>
            <b/>
            <sz val="9"/>
            <color indexed="81"/>
            <rFont val="Segoe UI"/>
            <family val="2"/>
          </rPr>
          <t>ControllerSpielwiese:</t>
        </r>
        <r>
          <rPr>
            <sz val="9"/>
            <color indexed="81"/>
            <rFont val="Segoe UI"/>
            <family val="2"/>
          </rPr>
          <t xml:space="preserve">
ohne obige Sonstige GK für Abrechnung, BG etc. oder Eliminierung dort.</t>
        </r>
      </text>
    </comment>
    <comment ref="D38" authorId="0" shapeId="0">
      <text>
        <r>
          <rPr>
            <b/>
            <sz val="9"/>
            <color indexed="81"/>
            <rFont val="Segoe UI"/>
            <family val="2"/>
          </rPr>
          <t>ControllerSpielwiese:</t>
        </r>
        <r>
          <rPr>
            <sz val="9"/>
            <color indexed="81"/>
            <rFont val="Segoe UI"/>
            <family val="2"/>
          </rPr>
          <t xml:space="preserve">
s. für die Ermittlung auch die Hinweise in der Anwendungshilfe (Premium).</t>
        </r>
      </text>
    </comment>
    <comment ref="C39" authorId="0" shapeId="0">
      <text>
        <r>
          <rPr>
            <b/>
            <sz val="9"/>
            <color indexed="81"/>
            <rFont val="Segoe UI"/>
            <family val="2"/>
          </rPr>
          <t>ControllerSpielwiese:</t>
        </r>
        <r>
          <rPr>
            <sz val="9"/>
            <color indexed="81"/>
            <rFont val="Segoe UI"/>
            <family val="2"/>
          </rPr>
          <t xml:space="preserve">
für die Berechnung auf Vollkostenbasis</t>
        </r>
      </text>
    </comment>
    <comment ref="D39" authorId="0" shapeId="0">
      <text>
        <r>
          <rPr>
            <b/>
            <sz val="9"/>
            <color indexed="81"/>
            <rFont val="Segoe UI"/>
            <family val="2"/>
          </rPr>
          <t>ControllerSpielwiese:</t>
        </r>
        <r>
          <rPr>
            <sz val="9"/>
            <color indexed="81"/>
            <rFont val="Segoe UI"/>
            <family val="2"/>
          </rPr>
          <t xml:space="preserve">
s. für die Ermittlung auch die Hinweise in der Anwendungshilfe (Premium).</t>
        </r>
      </text>
    </comment>
  </commentList>
</comments>
</file>

<file path=xl/sharedStrings.xml><?xml version="1.0" encoding="utf-8"?>
<sst xmlns="http://schemas.openxmlformats.org/spreadsheetml/2006/main" count="125" uniqueCount="100">
  <si>
    <t>Bezeichnung</t>
  </si>
  <si>
    <t>+</t>
  </si>
  <si>
    <t>-</t>
  </si>
  <si>
    <t>=</t>
  </si>
  <si>
    <t>Inhaltsübersicht</t>
  </si>
  <si>
    <t>1.</t>
  </si>
  <si>
    <t>2.</t>
  </si>
  <si>
    <t>3.</t>
  </si>
  <si>
    <t>Kostenlose Version vers. Premiumversion</t>
  </si>
  <si>
    <t>4.</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</si>
  <si>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</si>
  <si>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</si>
  <si>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</si>
  <si>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Eine kommerzielle Nutzung sowie eine Weitergabe an Dritte ob entgeltlich oder unentgeltlich sind nicht gestattet</t>
  </si>
  <si>
    <t>Sollten Sie die Datei weiterentwickeln, würden wir und unsere Community uns über Ihr Update freuen…</t>
  </si>
  <si>
    <t>https://www.controllerspielwiese.de/inhalte/wir/formular-mitglied-werden.php</t>
  </si>
  <si>
    <t>Sie bekommen dann unseren ca. 6-8 mal im Jahr erscheinenden Newsletter zugeschickt - sonst nix :-)</t>
  </si>
  <si>
    <r>
      <t xml:space="preserve">In der </t>
    </r>
    <r>
      <rPr>
        <b/>
        <sz val="12"/>
        <rFont val="Calibri"/>
        <family val="2"/>
      </rPr>
      <t>Premiumversion</t>
    </r>
    <r>
      <rPr>
        <sz val="12"/>
        <rFont val="Calibri"/>
        <family val="2"/>
        <scheme val="minor"/>
      </rPr>
      <t xml:space="preserve"> sind alle Formeln und Funktionen frei zugänglich und veränderbar</t>
    </r>
  </si>
  <si>
    <t>Wir senden Ihnen die Premiumversion umgehend während unserer Bürozeiten per E-Mail zu</t>
  </si>
  <si>
    <t>Sie erhalten Ihre Rechnung inkl. MwSt. per E-Mail zusammen mit Ihrer Datei</t>
  </si>
  <si>
    <t>Für das Funktionieren des Tools in Ihrer Umgebung sowie evtl. Folgeschäden übernehmen wir keine Haftung</t>
  </si>
  <si>
    <t>Wir gewähren jedoch einen freiwilligen E-Mail-Support während unserer Bürozeiten</t>
  </si>
  <si>
    <t>Das Tool wird aus dem Feedback unserer Mitglieder weiterentwickelt, updates sind kostenfrei erhältlich</t>
  </si>
  <si>
    <t>Technische Informationen zur Anwendung des Tools</t>
  </si>
  <si>
    <t>» Anwendungshilfe (dieses Tabellenblatt)</t>
  </si>
  <si>
    <t>Kostenlose Version der Handelswarenkalkulation</t>
  </si>
  <si>
    <t>Premiumversion der Handelswarenkalkulation</t>
  </si>
  <si>
    <t xml:space="preserve">Wenn Ihnen unsere Arbeit gefällt, können Sie kostenfrei Mitglied auf der CS werden: </t>
  </si>
  <si>
    <t>Bitte beachten Sie: In der kostenlosen Version sind einige Funktionen nicht vorhanden bzw. nicht vollumfänglich verfügbar</t>
  </si>
  <si>
    <t>oder auch persönlichen Nutzung in Unternehmen bereitgestellt. Die Struktur und die Daten in dieser Datei unterliegen</t>
  </si>
  <si>
    <t>dem Urheberschutz. Sie können für den eigenen Gebrauch abgeändert und erweitert werden.</t>
  </si>
  <si>
    <t>https://www.ControllerSpielwiese.de</t>
  </si>
  <si>
    <r>
      <t xml:space="preserve">Wenn Sie Interesse an der Premiumversion der Handelswarenkalkulation haben, können Sie diese für </t>
    </r>
    <r>
      <rPr>
        <b/>
        <sz val="12"/>
        <rFont val="Calibri"/>
        <family val="2"/>
        <scheme val="minor"/>
      </rPr>
      <t>EUR 4,99 inkl. MwSt</t>
    </r>
    <r>
      <rPr>
        <sz val="12"/>
        <rFont val="Calibri"/>
        <family val="2"/>
        <scheme val="minor"/>
      </rPr>
      <t xml:space="preserve"> erwerben:</t>
    </r>
  </si>
  <si>
    <t>Weitere Informationen zur Stundensatzberechnung finden Sie auf</t>
  </si>
  <si>
    <t>Berechnung von Stundenverrechnungssätzen</t>
  </si>
  <si>
    <t>Anwendungshilfe für die Stundenverrechnungssatzberechnung</t>
  </si>
  <si>
    <t>Kalendertage</t>
  </si>
  <si>
    <t>Samstage/Sonntage</t>
  </si>
  <si>
    <t>Feiertage</t>
  </si>
  <si>
    <t>durchschn. Fehlzeiten - Urlaub</t>
  </si>
  <si>
    <t>Anwesenheitstage</t>
  </si>
  <si>
    <t>x</t>
  </si>
  <si>
    <t>Arbeitsstunden pro Jahr</t>
  </si>
  <si>
    <t>Gemeinkostenzeiten (% auf Arbeitsstunden/Jahr)</t>
  </si>
  <si>
    <t xml:space="preserve">kalkulatorischer Risikozuschlag </t>
  </si>
  <si>
    <t xml:space="preserve"> =</t>
  </si>
  <si>
    <t>Stundenverrechnungssatz ohne VGK</t>
  </si>
  <si>
    <t>EUR</t>
  </si>
  <si>
    <t>Stundenverrechnungssatz mit VGK</t>
  </si>
  <si>
    <t>Faktor</t>
  </si>
  <si>
    <t>Vertragsarbeitszeit / Tage pro Jahr</t>
  </si>
  <si>
    <t>durchschn. Fehlzeiten - Krankheit etc.</t>
  </si>
  <si>
    <t>Weiterbildung (ggfs. gesetzl. vorgeschrieben)</t>
  </si>
  <si>
    <t>Vorgaben für künftige Kalkulationen:</t>
  </si>
  <si>
    <t>Stundensatz für eigene Kalkulation von Produkten</t>
  </si>
  <si>
    <t>Stundensatz für Fremdeinsatz von eigenen MA</t>
  </si>
  <si>
    <t>Mehrarbeitsstunden pro Monat</t>
  </si>
  <si>
    <t>Elektriker</t>
  </si>
  <si>
    <t>Prod 1</t>
  </si>
  <si>
    <t>Test</t>
  </si>
  <si>
    <t>Verpacker</t>
  </si>
  <si>
    <t>Schlosser</t>
  </si>
  <si>
    <t>Kusto</t>
  </si>
  <si>
    <r>
      <rPr>
        <b/>
        <sz val="11"/>
        <rFont val="Arial"/>
        <family val="2"/>
      </rPr>
      <t>Annahme:</t>
    </r>
    <r>
      <rPr>
        <sz val="11"/>
        <rFont val="Arial"/>
        <family val="2"/>
      </rPr>
      <t xml:space="preserve"> 21,25 Tage / Monat = 170 Stunden = 255 T/J</t>
    </r>
  </si>
  <si>
    <t>(durchschnittl.) Stundenlohn Mitarbeiter</t>
  </si>
  <si>
    <t>Urlaubsgeld</t>
  </si>
  <si>
    <t>Weihnachtsgeld</t>
  </si>
  <si>
    <t>Vermögenswirksame Leistungen und Sonstige Bezüge</t>
  </si>
  <si>
    <t>Jahresaufwand für Stundensatzberechnung</t>
  </si>
  <si>
    <t>Produktivzeit pro Jahr</t>
  </si>
  <si>
    <t>Arbeitgeber-Sozialversicherungsleistungen</t>
  </si>
  <si>
    <t>Mehrarbeit pro Jahr</t>
  </si>
  <si>
    <t>Anzahl Mitarbeiter in Abteilung (bzw. f. Berechnung)</t>
  </si>
  <si>
    <t>(durchschnittl.) Lohn/Gehalt je Monat inkl. Mehrarbeit</t>
  </si>
  <si>
    <t>» Stundensatzberechnung</t>
  </si>
  <si>
    <t>Stundensatzberechnung</t>
  </si>
  <si>
    <t>Praktische Hinweise zum Erstellen/Ausfüllen der Stundensatzberechnung</t>
  </si>
  <si>
    <t>Betriebswirtschaftliche Betrachtungen zur Ermittlung von Stundenverrechnungssätzen</t>
  </si>
  <si>
    <t>Sonst. Personal-GK, Abrechnung, BG, Insolvenzgeld etc.</t>
  </si>
  <si>
    <t>Wagnis- und Gewinnzuschlag</t>
  </si>
  <si>
    <t>vertragliche Arbeitsstunden pro Tag</t>
  </si>
  <si>
    <t>gesamte Anwesenheit (brutto)</t>
  </si>
  <si>
    <r>
      <t xml:space="preserve">Sie senden eine E-Mail an </t>
    </r>
    <r>
      <rPr>
        <b/>
        <u/>
        <sz val="12"/>
        <rFont val="Calibri"/>
        <family val="2"/>
        <scheme val="minor"/>
      </rPr>
      <t>Service@ControllerSpielwiese.de</t>
    </r>
    <r>
      <rPr>
        <sz val="12"/>
        <rFont val="Calibri"/>
        <family val="2"/>
        <scheme val="minor"/>
      </rPr>
      <t xml:space="preserve"> mit Ihrer Rechnungsadresse und dem Stichwort Stundensatzberechnung</t>
    </r>
  </si>
  <si>
    <t>Anwendungshilfe</t>
  </si>
  <si>
    <t>Die vorliegende, kostenlose Version der Stundensatzberrechnung wird zur ausschließlichen privaten</t>
  </si>
  <si>
    <t>Es besteht kein Schreibschutz und alle Felder und Kommentare sind frei änder- und löschbar</t>
  </si>
  <si>
    <t>Die Datei enthält zusätzlich betriebswirtschaftliche Betrachtungen zur Stundensatzberechnung</t>
  </si>
  <si>
    <t>Sonstige (Verwaltungs-)gemeinkosten</t>
  </si>
  <si>
    <t>Weiterhin enthalten sind die untenstehenden Erläuterungen zur Vorgehensweise sowie weitere Tipps und praktische Hinweise</t>
  </si>
  <si>
    <t>frei</t>
  </si>
  <si>
    <t>nur</t>
  </si>
  <si>
    <t xml:space="preserve">in </t>
  </si>
  <si>
    <t>Premium</t>
  </si>
  <si>
    <t>version</t>
  </si>
  <si>
    <t>verfügbar</t>
  </si>
  <si>
    <t>Produktivierbare Zeiten (netto) je Mitarbeiter</t>
  </si>
  <si>
    <t>Es sind Spalten für sechs weitere Mitarbeiter/Abteilungen verfügbar, diese sind ausgruppiert</t>
  </si>
  <si>
    <r>
      <t xml:space="preserve">Auf </t>
    </r>
    <r>
      <rPr>
        <b/>
        <u/>
        <sz val="11"/>
        <rFont val="Calibri"/>
        <family val="2"/>
      </rPr>
      <t>https://ko-fi.com/controllerspielwiese</t>
    </r>
    <r>
      <rPr>
        <sz val="12"/>
        <rFont val="Calibri"/>
        <family val="2"/>
      </rPr>
      <t xml:space="preserve"> können Sie uns gerne einen Kaffee spendieren …</t>
    </r>
  </si>
  <si>
    <r>
      <t xml:space="preserve">Über einen freiwilligen </t>
    </r>
    <r>
      <rPr>
        <b/>
        <sz val="12"/>
        <rFont val="Calibri"/>
        <family val="2"/>
      </rPr>
      <t>Obolus</t>
    </r>
    <r>
      <rPr>
        <sz val="12"/>
        <rFont val="Calibri"/>
        <family val="2"/>
        <scheme val="minor"/>
      </rPr>
      <t xml:space="preserve"> in Anerkennung unseres kostenfreien Angebotes freuen wir uns selbstverständlich auch:</t>
    </r>
  </si>
  <si>
    <t xml:space="preserve">oben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</si>
</sst>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
    <numFmt numFmtId="166" formatCode="0.0"/>
    <numFmt numFmtId="167" formatCode="#,##0.0"/>
  </numFmts>
  <fonts count="38" x14ac:knownFonts="1">
    <font>
      <sz val="10"/>
      <color theme="1"/>
      <name val="Arial"/>
      <family val="2"/>
    </font>
    <font>
      <sz val="11"/>
      <color theme="1"/>
      <name val="Calibri"/>
      <family val="2"/>
      <scheme val="minor"/>
    </font>
    <font>
      <b/>
      <sz val="11"/>
      <color theme="1"/>
      <name val="Arial"/>
      <family val="2"/>
    </font>
    <font>
      <b/>
      <sz val="20"/>
      <name val="Calibri"/>
      <family val="2"/>
      <scheme val="minor"/>
    </font>
    <font>
      <sz val="9"/>
      <color indexed="81"/>
      <name val="Segoe UI"/>
      <family val="2"/>
    </font>
    <font>
      <b/>
      <sz val="9"/>
      <color indexed="81"/>
      <name val="Segoe UI"/>
      <family val="2"/>
    </font>
    <font>
      <sz val="10"/>
      <color theme="1"/>
      <name val="Arial"/>
      <family val="2"/>
    </font>
    <font>
      <sz val="11"/>
      <color theme="1"/>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b/>
      <sz val="16"/>
      <name val="Calibri"/>
      <family val="2"/>
      <scheme val="minor"/>
    </font>
    <font>
      <u/>
      <sz val="10"/>
      <color theme="10"/>
      <name val="Arial"/>
      <family val="2"/>
    </font>
    <font>
      <sz val="14"/>
      <color theme="1"/>
      <name val="Calibri"/>
      <family val="2"/>
      <scheme val="minor"/>
    </font>
    <font>
      <sz val="12"/>
      <color theme="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1"/>
      <name val="Calibri"/>
      <family val="2"/>
      <scheme val="minor"/>
    </font>
    <font>
      <u/>
      <sz val="11"/>
      <color theme="10"/>
      <name val="Calibri"/>
      <family val="2"/>
    </font>
    <font>
      <b/>
      <sz val="11"/>
      <name val="Calibri"/>
      <family val="2"/>
    </font>
    <font>
      <sz val="11"/>
      <color theme="9" tint="-0.499984740745262"/>
      <name val="Calibri"/>
      <family val="2"/>
      <scheme val="minor"/>
    </font>
    <font>
      <sz val="11"/>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9" tint="-0.499984740745262"/>
      <name val="Calibri"/>
      <family val="2"/>
      <scheme val="minor"/>
    </font>
    <font>
      <b/>
      <sz val="12"/>
      <name val="Calibri"/>
      <family val="2"/>
    </font>
    <font>
      <sz val="12"/>
      <color rgb="FFFF0000"/>
      <name val="Calibri"/>
      <family val="2"/>
      <scheme val="minor"/>
    </font>
    <font>
      <b/>
      <u/>
      <sz val="12"/>
      <name val="Calibri"/>
      <family val="2"/>
      <scheme val="minor"/>
    </font>
    <font>
      <b/>
      <sz val="11"/>
      <color rgb="FFFF0000"/>
      <name val="Arial"/>
      <family val="2"/>
    </font>
    <font>
      <b/>
      <u/>
      <sz val="10"/>
      <color theme="9" tint="-0.499984740745262"/>
      <name val="Arial"/>
      <family val="2"/>
    </font>
    <font>
      <b/>
      <sz val="9"/>
      <color theme="1"/>
      <name val="Arial"/>
      <family val="2"/>
    </font>
    <font>
      <b/>
      <u/>
      <sz val="10"/>
      <color theme="1"/>
      <name val="Arial"/>
      <family val="2"/>
    </font>
    <font>
      <sz val="12"/>
      <name val="Calibri"/>
      <family val="2"/>
    </font>
    <font>
      <b/>
      <u/>
      <sz val="11"/>
      <name val="Calibri"/>
      <family val="2"/>
    </font>
    <font>
      <b/>
      <u/>
      <sz val="11"/>
      <color theme="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 fillId="0" borderId="0"/>
    <xf numFmtId="0" fontId="20" fillId="0" borderId="0" applyNumberFormat="0" applyFill="0" applyBorder="0" applyAlignment="0" applyProtection="0">
      <alignment vertical="top"/>
      <protection locked="0"/>
    </xf>
  </cellStyleXfs>
  <cellXfs count="101">
    <xf numFmtId="0" fontId="0" fillId="0" borderId="0" xfId="0"/>
    <xf numFmtId="0" fontId="1" fillId="0" borderId="0" xfId="3" applyProtection="1"/>
    <xf numFmtId="0" fontId="10" fillId="0" borderId="0" xfId="3" applyFont="1" applyProtection="1"/>
    <xf numFmtId="0" fontId="16" fillId="3" borderId="0" xfId="3" applyFont="1" applyFill="1" applyProtection="1"/>
    <xf numFmtId="0" fontId="1" fillId="3" borderId="0" xfId="3" applyFill="1" applyProtection="1"/>
    <xf numFmtId="0" fontId="17" fillId="3" borderId="0" xfId="3" applyFont="1" applyFill="1" applyAlignment="1" applyProtection="1">
      <alignment horizontal="left" vertical="center"/>
    </xf>
    <xf numFmtId="0" fontId="18" fillId="3" borderId="0" xfId="3" applyFont="1" applyFill="1" applyProtection="1"/>
    <xf numFmtId="0" fontId="19" fillId="3" borderId="0" xfId="3" applyFont="1" applyFill="1" applyAlignment="1" applyProtection="1">
      <alignment horizontal="right"/>
    </xf>
    <xf numFmtId="0" fontId="21" fillId="3" borderId="0" xfId="4" applyFont="1" applyFill="1" applyAlignment="1" applyProtection="1"/>
    <xf numFmtId="0" fontId="20" fillId="3" borderId="0" xfId="4" applyFill="1" applyAlignment="1" applyProtection="1"/>
    <xf numFmtId="0" fontId="22" fillId="3" borderId="0" xfId="3" applyFont="1" applyFill="1" applyProtection="1"/>
    <xf numFmtId="0" fontId="23" fillId="0" borderId="0" xfId="3" applyFont="1" applyProtection="1"/>
    <xf numFmtId="0" fontId="11" fillId="3" borderId="0" xfId="3" applyFont="1" applyFill="1" applyProtection="1"/>
    <xf numFmtId="0" fontId="15" fillId="3" borderId="0" xfId="3" applyFont="1" applyFill="1" applyProtection="1"/>
    <xf numFmtId="0" fontId="25" fillId="3" borderId="0" xfId="3" applyFont="1" applyFill="1" applyAlignment="1" applyProtection="1">
      <alignment horizontal="left" vertical="center"/>
    </xf>
    <xf numFmtId="0" fontId="26" fillId="3" borderId="0" xfId="3" applyFont="1" applyFill="1" applyProtection="1"/>
    <xf numFmtId="0" fontId="27" fillId="3" borderId="0" xfId="3" applyFont="1" applyFill="1" applyProtection="1"/>
    <xf numFmtId="0" fontId="25" fillId="3" borderId="0" xfId="3" applyFont="1" applyFill="1" applyProtection="1"/>
    <xf numFmtId="0" fontId="24" fillId="3" borderId="0" xfId="3" applyFont="1" applyFill="1" applyProtection="1"/>
    <xf numFmtId="0" fontId="29" fillId="3" borderId="0" xfId="3" applyFont="1" applyFill="1" applyProtection="1"/>
    <xf numFmtId="0" fontId="24" fillId="3" borderId="0" xfId="3" applyFont="1" applyFill="1" applyAlignment="1" applyProtection="1">
      <alignment horizontal="right"/>
    </xf>
    <xf numFmtId="0" fontId="23" fillId="3" borderId="0" xfId="3" applyFont="1" applyFill="1" applyProtection="1"/>
    <xf numFmtId="0" fontId="29" fillId="3" borderId="0" xfId="3" applyFont="1" applyFill="1" applyAlignment="1" applyProtection="1">
      <alignment horizontal="right"/>
    </xf>
    <xf numFmtId="0" fontId="24" fillId="3" borderId="0" xfId="3" applyFont="1" applyFill="1" applyAlignment="1" applyProtection="1">
      <alignment horizontal="left"/>
    </xf>
    <xf numFmtId="0" fontId="2" fillId="3" borderId="3"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1" fontId="8" fillId="4" borderId="0" xfId="0" applyNumberFormat="1" applyFont="1" applyFill="1" applyBorder="1" applyAlignment="1" applyProtection="1">
      <alignment vertical="center" wrapText="1"/>
      <protection locked="0"/>
    </xf>
    <xf numFmtId="166" fontId="8" fillId="4" borderId="0" xfId="0" applyNumberFormat="1" applyFont="1" applyFill="1" applyBorder="1" applyAlignment="1" applyProtection="1">
      <alignment vertical="center" wrapText="1"/>
      <protection locked="0"/>
    </xf>
    <xf numFmtId="167" fontId="8" fillId="4" borderId="0" xfId="0" applyNumberFormat="1" applyFont="1" applyFill="1" applyBorder="1" applyAlignment="1" applyProtection="1">
      <alignment vertical="center" wrapText="1"/>
      <protection locked="0"/>
    </xf>
    <xf numFmtId="9" fontId="8" fillId="4" borderId="0" xfId="0" applyNumberFormat="1" applyFont="1" applyFill="1" applyBorder="1" applyAlignment="1" applyProtection="1">
      <alignment horizontal="center" vertical="center" wrapText="1"/>
      <protection locked="0"/>
    </xf>
    <xf numFmtId="4" fontId="8" fillId="4" borderId="0" xfId="0" applyNumberFormat="1" applyFont="1" applyFill="1" applyBorder="1" applyAlignment="1" applyProtection="1">
      <alignment vertical="center" wrapText="1"/>
      <protection locked="0"/>
    </xf>
    <xf numFmtId="9" fontId="8" fillId="4" borderId="0" xfId="1" applyFont="1" applyFill="1" applyBorder="1" applyAlignment="1" applyProtection="1">
      <alignment horizontal="center" vertical="center" wrapText="1"/>
      <protection locked="0"/>
    </xf>
    <xf numFmtId="2" fontId="8" fillId="0" borderId="0" xfId="0" applyNumberFormat="1" applyFont="1" applyAlignment="1" applyProtection="1">
      <alignment vertical="center" wrapText="1"/>
      <protection locked="0"/>
    </xf>
    <xf numFmtId="0" fontId="31" fillId="3" borderId="3" xfId="0" applyFont="1" applyFill="1" applyBorder="1" applyAlignment="1" applyProtection="1">
      <alignment horizontal="center" vertical="center" wrapText="1"/>
      <protection locked="0"/>
    </xf>
    <xf numFmtId="0" fontId="0" fillId="0" borderId="0" xfId="0" applyProtection="1"/>
    <xf numFmtId="0" fontId="3" fillId="2" borderId="0" xfId="0" applyFont="1" applyFill="1" applyBorder="1" applyProtection="1"/>
    <xf numFmtId="0" fontId="0" fillId="2" borderId="0" xfId="0" applyFill="1" applyProtection="1"/>
    <xf numFmtId="0" fontId="2" fillId="2" borderId="0" xfId="0" applyFont="1" applyFill="1" applyProtection="1"/>
    <xf numFmtId="0" fontId="0" fillId="0" borderId="0" xfId="0" applyFill="1" applyProtection="1"/>
    <xf numFmtId="0" fontId="2" fillId="3" borderId="1"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3" xfId="0" applyFont="1" applyFill="1" applyBorder="1" applyAlignment="1" applyProtection="1">
      <alignment horizontal="center" vertical="center" wrapText="1"/>
    </xf>
    <xf numFmtId="0" fontId="8" fillId="0" borderId="0" xfId="0" applyFont="1" applyAlignment="1" applyProtection="1">
      <alignment vertical="center" wrapText="1"/>
    </xf>
    <xf numFmtId="165" fontId="8"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 fontId="8" fillId="0" borderId="0" xfId="0" applyNumberFormat="1" applyFont="1" applyFill="1" applyBorder="1" applyAlignment="1" applyProtection="1">
      <alignment vertical="center" wrapText="1"/>
    </xf>
    <xf numFmtId="166" fontId="8" fillId="0" borderId="0" xfId="0" applyNumberFormat="1" applyFont="1" applyFill="1" applyBorder="1" applyAlignment="1" applyProtection="1">
      <alignment vertical="center" wrapText="1"/>
    </xf>
    <xf numFmtId="167" fontId="8"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wrapText="1"/>
    </xf>
    <xf numFmtId="2" fontId="8" fillId="0" borderId="0" xfId="0" applyNumberFormat="1" applyFont="1" applyFill="1" applyBorder="1" applyAlignment="1" applyProtection="1">
      <alignment horizontal="center" vertical="center" wrapText="1"/>
    </xf>
    <xf numFmtId="165" fontId="8" fillId="3" borderId="3" xfId="0" applyNumberFormat="1" applyFont="1" applyFill="1" applyBorder="1" applyAlignment="1" applyProtection="1">
      <alignment horizontal="center" vertical="center" wrapText="1"/>
    </xf>
    <xf numFmtId="0" fontId="9" fillId="3" borderId="3" xfId="0" applyFont="1" applyFill="1" applyBorder="1" applyAlignment="1" applyProtection="1">
      <alignment vertical="center" wrapText="1"/>
    </xf>
    <xf numFmtId="0" fontId="9" fillId="3" borderId="3" xfId="0" applyFont="1" applyFill="1" applyBorder="1" applyAlignment="1" applyProtection="1">
      <alignment horizontal="center" vertical="center" wrapText="1"/>
    </xf>
    <xf numFmtId="4" fontId="9" fillId="3" borderId="3" xfId="0" applyNumberFormat="1" applyFont="1" applyFill="1" applyBorder="1" applyAlignment="1" applyProtection="1">
      <alignment vertical="center" wrapText="1"/>
    </xf>
    <xf numFmtId="0" fontId="8" fillId="0" borderId="0" xfId="0" applyFont="1" applyFill="1" applyBorder="1" applyAlignment="1" applyProtection="1">
      <alignment vertical="center" wrapText="1"/>
    </xf>
    <xf numFmtId="4" fontId="8" fillId="0" borderId="0" xfId="0" applyNumberFormat="1" applyFont="1" applyFill="1" applyBorder="1" applyAlignment="1" applyProtection="1">
      <alignment vertical="center" wrapText="1"/>
    </xf>
    <xf numFmtId="4" fontId="8" fillId="0" borderId="0" xfId="0" applyNumberFormat="1" applyFont="1" applyFill="1" applyAlignment="1" applyProtection="1">
      <alignment horizontal="center" vertical="center" wrapText="1"/>
    </xf>
    <xf numFmtId="49" fontId="9" fillId="3" borderId="3" xfId="0" applyNumberFormat="1" applyFont="1" applyFill="1" applyBorder="1" applyAlignment="1" applyProtection="1">
      <alignment vertical="center" wrapText="1"/>
    </xf>
    <xf numFmtId="3" fontId="9" fillId="3" borderId="3" xfId="0" applyNumberFormat="1" applyFont="1" applyFill="1" applyBorder="1" applyAlignment="1" applyProtection="1">
      <alignment horizontal="center" vertical="center" wrapText="1"/>
    </xf>
    <xf numFmtId="0" fontId="13" fillId="0" borderId="0" xfId="2" applyProtection="1"/>
    <xf numFmtId="165" fontId="8"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vertical="center" wrapText="1"/>
    </xf>
    <xf numFmtId="3" fontId="8" fillId="0" borderId="2" xfId="0" applyNumberFormat="1" applyFont="1" applyFill="1" applyBorder="1" applyAlignment="1" applyProtection="1">
      <alignment horizontal="center" vertical="center" wrapText="1"/>
    </xf>
    <xf numFmtId="4" fontId="8" fillId="0" borderId="2" xfId="0" applyNumberFormat="1" applyFont="1" applyFill="1" applyBorder="1" applyAlignment="1" applyProtection="1">
      <alignment vertical="center" wrapText="1"/>
    </xf>
    <xf numFmtId="165" fontId="8" fillId="3" borderId="6" xfId="0" applyNumberFormat="1" applyFont="1" applyFill="1" applyBorder="1" applyAlignment="1" applyProtection="1">
      <alignment horizontal="center" vertical="center" wrapText="1"/>
    </xf>
    <xf numFmtId="49" fontId="9" fillId="3" borderId="4" xfId="0" applyNumberFormat="1" applyFont="1" applyFill="1" applyBorder="1" applyAlignment="1" applyProtection="1">
      <alignment horizontal="left" vertical="center" wrapText="1"/>
    </xf>
    <xf numFmtId="0" fontId="9" fillId="3" borderId="4" xfId="0" applyFont="1" applyFill="1" applyBorder="1" applyAlignment="1" applyProtection="1">
      <alignment horizontal="center" vertical="center" wrapText="1"/>
    </xf>
    <xf numFmtId="2" fontId="9" fillId="3" borderId="4" xfId="0" applyNumberFormat="1" applyFont="1" applyFill="1" applyBorder="1" applyAlignment="1" applyProtection="1">
      <alignment vertical="center" wrapText="1"/>
    </xf>
    <xf numFmtId="2" fontId="9" fillId="3" borderId="7" xfId="0" applyNumberFormat="1" applyFont="1" applyFill="1" applyBorder="1" applyAlignment="1" applyProtection="1">
      <alignment vertical="center" wrapText="1"/>
    </xf>
    <xf numFmtId="165" fontId="8" fillId="0" borderId="0" xfId="0" applyNumberFormat="1" applyFont="1" applyBorder="1" applyAlignment="1" applyProtection="1">
      <alignment horizontal="center" vertical="center" wrapText="1"/>
    </xf>
    <xf numFmtId="49" fontId="8" fillId="0" borderId="0" xfId="0" applyNumberFormat="1" applyFont="1" applyBorder="1" applyAlignment="1" applyProtection="1">
      <alignment vertical="center" wrapText="1"/>
    </xf>
    <xf numFmtId="0" fontId="7" fillId="0" borderId="0" xfId="0" applyFont="1" applyProtection="1"/>
    <xf numFmtId="2" fontId="8" fillId="0" borderId="0" xfId="0" applyNumberFormat="1" applyFont="1" applyFill="1" applyBorder="1" applyAlignment="1" applyProtection="1">
      <alignment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165" fontId="8" fillId="0" borderId="0" xfId="0" applyNumberFormat="1" applyFont="1" applyAlignment="1" applyProtection="1">
      <alignment horizontal="center" vertical="center" wrapText="1"/>
    </xf>
    <xf numFmtId="49" fontId="8" fillId="0" borderId="0" xfId="0" applyNumberFormat="1" applyFont="1" applyAlignment="1" applyProtection="1">
      <alignment vertical="center" wrapText="1"/>
    </xf>
    <xf numFmtId="49" fontId="9" fillId="3" borderId="0" xfId="0" applyNumberFormat="1" applyFont="1" applyFill="1" applyAlignment="1" applyProtection="1">
      <alignment vertical="center" wrapText="1"/>
    </xf>
    <xf numFmtId="2" fontId="8" fillId="0" borderId="0" xfId="0" applyNumberFormat="1" applyFont="1" applyAlignment="1" applyProtection="1">
      <alignment vertical="center" wrapText="1"/>
    </xf>
    <xf numFmtId="4" fontId="8" fillId="0" borderId="0" xfId="0" applyNumberFormat="1" applyFont="1" applyFill="1" applyBorder="1" applyAlignment="1" applyProtection="1">
      <alignment vertical="center" wrapText="1"/>
      <protection hidden="1"/>
    </xf>
    <xf numFmtId="4" fontId="9" fillId="3" borderId="3" xfId="0" applyNumberFormat="1" applyFont="1" applyFill="1" applyBorder="1" applyAlignment="1" applyProtection="1">
      <alignment vertical="center" wrapText="1"/>
      <protection hidden="1"/>
    </xf>
    <xf numFmtId="0" fontId="32" fillId="3" borderId="0" xfId="2" applyFont="1" applyFill="1" applyAlignment="1" applyProtection="1"/>
    <xf numFmtId="14" fontId="33" fillId="2" borderId="0" xfId="0" applyNumberFormat="1" applyFont="1" applyFill="1" applyAlignment="1" applyProtection="1">
      <alignment horizontal="left"/>
      <protection locked="0"/>
    </xf>
    <xf numFmtId="0" fontId="34" fillId="2" borderId="0" xfId="2" applyFont="1" applyFill="1" applyBorder="1" applyAlignment="1" applyProtection="1">
      <alignment horizontal="center" vertical="center"/>
      <protection locked="0"/>
    </xf>
    <xf numFmtId="0" fontId="32" fillId="0" borderId="0" xfId="2" applyFont="1" applyAlignment="1" applyProtection="1">
      <alignment vertical="top"/>
    </xf>
    <xf numFmtId="0" fontId="12" fillId="2" borderId="0" xfId="3" applyFont="1" applyFill="1" applyProtection="1"/>
    <xf numFmtId="164" fontId="14" fillId="2" borderId="0" xfId="3" applyNumberFormat="1" applyFont="1" applyFill="1" applyProtection="1"/>
    <xf numFmtId="0" fontId="15" fillId="2" borderId="0" xfId="3" applyFont="1" applyFill="1" applyAlignment="1" applyProtection="1">
      <alignment horizontal="left"/>
    </xf>
    <xf numFmtId="0" fontId="15" fillId="2" borderId="0" xfId="3" applyFont="1" applyFill="1" applyAlignment="1" applyProtection="1">
      <alignment horizontal="center"/>
    </xf>
    <xf numFmtId="0" fontId="15" fillId="2" borderId="0" xfId="3" applyFont="1" applyFill="1" applyAlignment="1" applyProtection="1">
      <alignment horizontal="right"/>
    </xf>
    <xf numFmtId="0" fontId="15" fillId="2" borderId="0" xfId="3" quotePrefix="1" applyFont="1" applyFill="1" applyAlignment="1" applyProtection="1">
      <alignment horizontal="left"/>
    </xf>
    <xf numFmtId="0" fontId="1" fillId="2" borderId="0" xfId="3" applyFill="1" applyAlignment="1" applyProtection="1">
      <alignment horizontal="left" vertical="top"/>
    </xf>
    <xf numFmtId="4" fontId="1" fillId="2" borderId="0" xfId="3" applyNumberFormat="1" applyFill="1" applyProtection="1"/>
    <xf numFmtId="14" fontId="1" fillId="2" borderId="0" xfId="3" applyNumberFormat="1" applyFill="1" applyAlignment="1" applyProtection="1">
      <alignment horizontal="center"/>
    </xf>
    <xf numFmtId="14" fontId="1" fillId="2" borderId="0" xfId="3" applyNumberFormat="1" applyFill="1" applyProtection="1"/>
    <xf numFmtId="0" fontId="0" fillId="3" borderId="0" xfId="0" applyFill="1"/>
    <xf numFmtId="0" fontId="24" fillId="3" borderId="0" xfId="0" applyFont="1" applyFill="1"/>
    <xf numFmtId="0" fontId="35" fillId="3" borderId="0" xfId="4" applyFont="1" applyFill="1" applyAlignment="1" applyProtection="1"/>
    <xf numFmtId="0" fontId="37" fillId="3" borderId="0" xfId="4" applyFont="1" applyFill="1" applyAlignment="1" applyProtection="1"/>
    <xf numFmtId="0" fontId="21" fillId="3" borderId="0" xfId="4" applyFont="1" applyFill="1" applyAlignment="1" applyProtection="1">
      <alignment horizontal="center"/>
    </xf>
  </cellXfs>
  <cellStyles count="5">
    <cellStyle name="Link" xfId="2" builtinId="8"/>
    <cellStyle name="Link 2" xfId="4"/>
    <cellStyle name="Prozent" xfId="1" builtinId="5"/>
    <cellStyle name="Standard" xfId="0" builtinId="0"/>
    <cellStyle name="Standard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1.3495276653171391E-2"/>
          <c:y val="3.7990124115841441E-2"/>
          <c:w val="0.98650472334682859"/>
          <c:h val="0.91969927487877601"/>
        </c:manualLayout>
      </c:layout>
      <c:lineChart>
        <c:grouping val="standard"/>
        <c:varyColors val="0"/>
        <c:ser>
          <c:idx val="0"/>
          <c:order val="0"/>
          <c:marker>
            <c:symbol val="none"/>
          </c:marker>
          <c:val>
            <c:numRef>
              <c:f>Stundensatzberechnung!$E$41:$P$41</c:f>
              <c:numCache>
                <c:formatCode>0.00</c:formatCode>
                <c:ptCount val="6"/>
                <c:pt idx="0">
                  <c:v>48.480869216757732</c:v>
                </c:pt>
                <c:pt idx="1">
                  <c:v>39.457459817850626</c:v>
                </c:pt>
                <c:pt idx="2">
                  <c:v>64.492543209876544</c:v>
                </c:pt>
                <c:pt idx="3">
                  <c:v>38.355454768153983</c:v>
                </c:pt>
                <c:pt idx="4">
                  <c:v>46.019939380692151</c:v>
                </c:pt>
                <c:pt idx="5">
                  <c:v>34.809036794171227</c:v>
                </c:pt>
              </c:numCache>
            </c:numRef>
          </c:val>
          <c:smooth val="0"/>
          <c:extLst>
            <c:ext xmlns:c16="http://schemas.microsoft.com/office/drawing/2014/chart" uri="{C3380CC4-5D6E-409C-BE32-E72D297353CC}">
              <c16:uniqueId val="{00000000-441A-4108-A9E6-0FD726066FFB}"/>
            </c:ext>
          </c:extLst>
        </c:ser>
        <c:dLbls>
          <c:showLegendKey val="0"/>
          <c:showVal val="0"/>
          <c:showCatName val="0"/>
          <c:showSerName val="0"/>
          <c:showPercent val="0"/>
          <c:showBubbleSize val="0"/>
        </c:dLbls>
        <c:smooth val="0"/>
        <c:axId val="209219072"/>
        <c:axId val="175019648"/>
      </c:lineChart>
      <c:catAx>
        <c:axId val="209219072"/>
        <c:scaling>
          <c:orientation val="minMax"/>
        </c:scaling>
        <c:delete val="0"/>
        <c:axPos val="b"/>
        <c:majorTickMark val="none"/>
        <c:minorTickMark val="none"/>
        <c:tickLblPos val="none"/>
        <c:spPr>
          <a:noFill/>
          <a:ln>
            <a:noFill/>
          </a:ln>
        </c:spPr>
        <c:crossAx val="175019648"/>
        <c:crosses val="autoZero"/>
        <c:auto val="1"/>
        <c:lblAlgn val="ctr"/>
        <c:lblOffset val="100"/>
        <c:noMultiLvlLbl val="0"/>
      </c:catAx>
      <c:valAx>
        <c:axId val="175019648"/>
        <c:scaling>
          <c:orientation val="minMax"/>
          <c:max val="70"/>
          <c:min val="30"/>
        </c:scaling>
        <c:delete val="0"/>
        <c:axPos val="l"/>
        <c:majorGridlines>
          <c:spPr>
            <a:ln>
              <a:noFill/>
            </a:ln>
          </c:spPr>
        </c:majorGridlines>
        <c:numFmt formatCode="0.00" sourceLinked="1"/>
        <c:majorTickMark val="none"/>
        <c:minorTickMark val="none"/>
        <c:tickLblPos val="none"/>
        <c:spPr>
          <a:noFill/>
          <a:ln>
            <a:noFill/>
          </a:ln>
        </c:spPr>
        <c:crossAx val="209219072"/>
        <c:crosses val="autoZero"/>
        <c:crossBetween val="between"/>
      </c:valAx>
      <c:spPr>
        <a:noFill/>
        <a:ln>
          <a:noFill/>
        </a:ln>
      </c:spPr>
    </c:plotArea>
    <c:plotVisOnly val="1"/>
    <c:dispBlanksAs val="gap"/>
    <c:showDLblsOverMax val="0"/>
  </c:chart>
  <c:spPr>
    <a:noFill/>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Stundensatzberechnung%20f&#252;r%20EUR%204,99%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6" Type="http://schemas.openxmlformats.org/officeDocument/2006/relationships/image" Target="../media/image2.png"/><Relationship Id="rId5" Type="http://schemas.openxmlformats.org/officeDocument/2006/relationships/hyperlink" Target="https://ko-fi.com/controllerspielwiese" TargetMode="Externa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3.jpeg"/><Relationship Id="rId1" Type="http://schemas.openxmlformats.org/officeDocument/2006/relationships/hyperlink" Target="https://www.controllerspielwiese.de/" TargetMode="External"/><Relationship Id="rId5" Type="http://schemas.openxmlformats.org/officeDocument/2006/relationships/hyperlink" Target="#Erstens"/><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371475</xdr:colOff>
      <xdr:row>1</xdr:row>
      <xdr:rowOff>42436</xdr:rowOff>
    </xdr:from>
    <xdr:to>
      <xdr:col>15</xdr:col>
      <xdr:colOff>1009650</xdr:colOff>
      <xdr:row>3</xdr:row>
      <xdr:rowOff>123825</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91525" y="11863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9525</xdr:colOff>
      <xdr:row>6</xdr:row>
      <xdr:rowOff>9525</xdr:rowOff>
    </xdr:from>
    <xdr:to>
      <xdr:col>21</xdr:col>
      <xdr:colOff>754380</xdr:colOff>
      <xdr:row>31</xdr:row>
      <xdr:rowOff>142876</xdr:rowOff>
    </xdr:to>
    <xdr:sp macro="" textlink="">
      <xdr:nvSpPr>
        <xdr:cNvPr id="6" name="Textfeld 5">
          <a:hlinkClick xmlns:r="http://schemas.openxmlformats.org/officeDocument/2006/relationships" r:id="rId3"/>
        </xdr:cNvPr>
        <xdr:cNvSpPr txBox="1">
          <a:spLocks noChangeAspect="1"/>
        </xdr:cNvSpPr>
      </xdr:nvSpPr>
      <xdr:spPr>
        <a:xfrm>
          <a:off x="11296650" y="1200150"/>
          <a:ext cx="3792855" cy="5248276"/>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 Berechnung der Stundensätze dient einerseits der Kalkulation von eigenen (Vor-)Produkten sowie andererseits für das Angebot von eigenen Mitarbeitern/Dienstleistungen im Handwerk oder in Dienstleisungsunternehmen ggü. Fremden Dritten.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eaLnBrk="1" fontAlgn="auto" latinLnBrk="0" hangingPunct="1"/>
          <a:r>
            <a:rPr lang="de-DE"/>
            <a:t>Eine Premium-Version ohne</a:t>
          </a:r>
          <a:r>
            <a:rPr lang="de-DE" baseline="0"/>
            <a:t> Blattschutz</a:t>
          </a:r>
          <a:r>
            <a:rPr lang="de-DE"/>
            <a:t> können Sie für </a:t>
          </a:r>
          <a:r>
            <a:rPr lang="de-DE" b="1"/>
            <a:t>EUR 4,99 inkl. MwSt</a:t>
          </a:r>
          <a:r>
            <a:rPr lang="de-DE"/>
            <a:t> erwerben. Senden Sie </a:t>
          </a:r>
          <a:r>
            <a:rPr lang="de-DE" sz="1100" u="none">
              <a:solidFill>
                <a:sysClr val="windowText" lastClr="000000"/>
              </a:solidFill>
              <a:latin typeface="+mn-lt"/>
              <a:ea typeface="+mn-ea"/>
              <a:cs typeface="+mn-cs"/>
            </a:rPr>
            <a:t>eine E-Mail an service@controllerspielwiese.de mit </a:t>
          </a:r>
          <a:r>
            <a:rPr lang="de-DE"/>
            <a:t>Ihrer </a:t>
          </a:r>
          <a:r>
            <a:rPr lang="de-DE" b="1"/>
            <a:t>Rechnungsadresse</a:t>
          </a:r>
          <a:r>
            <a:rPr lang="de-DE"/>
            <a:t> und einer klaren Willensäußerung, dass Sie das </a:t>
          </a:r>
          <a:r>
            <a:rPr lang="de-DE" baseline="0"/>
            <a:t>Excel-Tool Stundensatzberechnung </a:t>
          </a:r>
          <a:r>
            <a:rPr lang="de-DE"/>
            <a:t>kaufen wollen. Wir senden Ihnen die Premiumversion zusammen mit Ihrer Rechnung inkl. MwSt. umgehend während unserer Bürozeiten per E-Mail zu. Sie zahlen bequem innerhalb von 10 Tagen. </a:t>
          </a:r>
        </a:p>
        <a:p>
          <a:pPr eaLnBrk="1" fontAlgn="auto" latinLnBrk="0" hangingPunct="1"/>
          <a:endParaRPr lang="de-DE" sz="1100" b="0" i="0" baseline="0">
            <a:effectLst/>
            <a:latin typeface="+mn-lt"/>
            <a:ea typeface="+mn-ea"/>
            <a:cs typeface="+mn-cs"/>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p>
        <a:p>
          <a:pPr eaLnBrk="1" fontAlgn="auto" latinLnBrk="0" hangingPunct="1"/>
          <a:endParaRPr lang="de-DE">
            <a:effectLst/>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a:p>
          <a:pPr eaLnBrk="1" fontAlgn="auto" latinLnBrk="0" hangingPunct="1"/>
          <a:endParaRPr lang="de-DE" sz="1100" b="0" i="0" baseline="0">
            <a:effectLst/>
            <a:latin typeface="+mn-lt"/>
            <a:ea typeface="+mn-ea"/>
            <a:cs typeface="+mn-cs"/>
          </a:endParaRPr>
        </a:p>
        <a:p>
          <a:pPr eaLnBrk="1" fontAlgn="auto" latinLnBrk="0" hangingPunct="1"/>
          <a:endParaRPr lang="de-DE">
            <a:effectLst/>
          </a:endParaRPr>
        </a:p>
      </xdr:txBody>
    </xdr:sp>
    <xdr:clientData fPrintsWithSheet="0"/>
  </xdr:twoCellAnchor>
  <xdr:twoCellAnchor>
    <xdr:from>
      <xdr:col>4</xdr:col>
      <xdr:colOff>57149</xdr:colOff>
      <xdr:row>41</xdr:row>
      <xdr:rowOff>76200</xdr:rowOff>
    </xdr:from>
    <xdr:to>
      <xdr:col>16</xdr:col>
      <xdr:colOff>85724</xdr:colOff>
      <xdr:row>49</xdr:row>
      <xdr:rowOff>57150</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114301</xdr:colOff>
      <xdr:row>2</xdr:row>
      <xdr:rowOff>92868</xdr:rowOff>
    </xdr:from>
    <xdr:to>
      <xdr:col>18</xdr:col>
      <xdr:colOff>647701</xdr:colOff>
      <xdr:row>4</xdr:row>
      <xdr:rowOff>159543</xdr:rowOff>
    </xdr:to>
    <xdr:pic>
      <xdr:nvPicPr>
        <xdr:cNvPr id="8" name="Grafik 7"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1401426" y="502443"/>
          <a:ext cx="1295400" cy="323850"/>
        </a:xfrm>
        <a:prstGeom prst="rect">
          <a:avLst/>
        </a:prstGeom>
      </xdr:spPr>
    </xdr:pic>
    <xdr:clientData/>
  </xdr:twoCellAnchor>
  <xdr:twoCellAnchor editAs="oneCell">
    <xdr:from>
      <xdr:col>19</xdr:col>
      <xdr:colOff>295275</xdr:colOff>
      <xdr:row>29</xdr:row>
      <xdr:rowOff>95250</xdr:rowOff>
    </xdr:from>
    <xdr:to>
      <xdr:col>21</xdr:col>
      <xdr:colOff>171450</xdr:colOff>
      <xdr:row>31</xdr:row>
      <xdr:rowOff>45244</xdr:rowOff>
    </xdr:to>
    <xdr:pic>
      <xdr:nvPicPr>
        <xdr:cNvPr id="11" name="Grafik 10"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3106400" y="6000750"/>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68</xdr:row>
      <xdr:rowOff>19048</xdr:rowOff>
    </xdr:from>
    <xdr:to>
      <xdr:col>9</xdr:col>
      <xdr:colOff>676275</xdr:colOff>
      <xdr:row>183</xdr:row>
      <xdr:rowOff>180975</xdr:rowOff>
    </xdr:to>
    <xdr:sp macro="" textlink="">
      <xdr:nvSpPr>
        <xdr:cNvPr id="3" name="Textfeld 2"/>
        <xdr:cNvSpPr txBox="1"/>
      </xdr:nvSpPr>
      <xdr:spPr>
        <a:xfrm>
          <a:off x="276225" y="12820648"/>
          <a:ext cx="8848725" cy="22069427"/>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pPr eaLnBrk="1" fontAlgn="auto" latinLnBrk="0" hangingPunct="1"/>
          <a:r>
            <a:rPr lang="de-DE" sz="1200" b="1" i="0" baseline="0">
              <a:solidFill>
                <a:schemeClr val="dk1"/>
              </a:solidFill>
              <a:effectLst/>
              <a:latin typeface="+mn-lt"/>
              <a:ea typeface="+mn-ea"/>
              <a:cs typeface="+mn-cs"/>
            </a:rPr>
            <a:t>Allgemeines:</a:t>
          </a:r>
        </a:p>
        <a:p>
          <a:pPr eaLnBrk="1" fontAlgn="auto" latinLnBrk="0" hangingPunct="1"/>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Die Stundensatzberechnung dient als Basis für Ihre Auftragskalkulation. Mit dem Excel-Tool können Stundenverrechnungssätze für einzelne Mitarbeiter, Teams, Kostenstellen, Abteilungen oder Funktionsbereiche berechnet werden. So lassen sich für die Kalkulation von Herstellkosten die notwendigen, kostendeckenden Stundensätze ermitteln. Auch können die Stundensätze für den Fremdeinsatz von eigenen Mitarbeitern ermittelt und für Angebote herangezogen werden. Dies ist besonders für Handwerksbetriebe und Dienstleistungsunternehmen unter dem Aspekt der Vollkostenverrechnung ein wichtiger Aspekt.</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Grundlegend ist immer die Deckung sämtlicher Kosten. Dabei langt es nicht, auf die reinen Stundenlöhne zu blicken. Es ist zwingend zu ermitteln, welche Kosten noch hinzukommen und wie produktiv der Einsatz der verfügbaren Stunden überhaupt ist. Nur so kann kostendeckend kalkuliert werden. Nur so wissen Sie welche Aufträge profitabel sind, welche ggfs. nicht und ob genug Gewinn erzielt wird. Ziel der Berechnung von Stundenverrechnungssätzen ist somit auch die Berechnung der Produktivität und letztendlich die Sicherstellung bzw. Erhöhung des Gewinns. Verlustige Aufträge können eleminiert oder durch Optimierungen bei Preis, Leistung und Kosten in lukrative Aufträge umgewandelt werden.</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ysClr val="windowText" lastClr="000000"/>
              </a:solidFill>
              <a:effectLst/>
              <a:latin typeface="+mn-lt"/>
              <a:ea typeface="+mn-ea"/>
              <a:cs typeface="+mn-cs"/>
            </a:rPr>
            <a:t>Produktive Zeit berechnen:</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Für die Ermittlung der produktivierbaren Stunden ...</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0" i="0" baseline="0">
              <a:solidFill>
                <a:srgbClr val="FF0000"/>
              </a:solidFill>
              <a:effectLst/>
              <a:latin typeface="+mn-lt"/>
              <a:ea typeface="+mn-ea"/>
              <a:cs typeface="+mn-cs"/>
            </a:rPr>
            <a:t>weitere Inhalte sind nur in der Premiumversion verfügbar</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chemeClr val="dk1"/>
              </a:solidFill>
              <a:effectLst/>
              <a:latin typeface="+mn-lt"/>
              <a:ea typeface="+mn-ea"/>
              <a:cs typeface="+mn-cs"/>
            </a:rPr>
            <a:t>Berechnung der Personalkosten und Personalfolgekosten:</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Für die Berechnung der Kosten können die gesamten Personalkosten ...</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chemeClr val="dk1"/>
              </a:solidFill>
              <a:effectLst/>
              <a:latin typeface="+mn-lt"/>
              <a:ea typeface="+mn-ea"/>
              <a:cs typeface="+mn-cs"/>
            </a:rPr>
            <a:t>Bildung der einfachen Stundensätze ohne VGK:</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Aus dem Jahresaufwand und der Produktivzeit pro Jahr ...</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chemeClr val="dk1"/>
              </a:solidFill>
              <a:effectLst/>
              <a:latin typeface="+mn-lt"/>
              <a:ea typeface="+mn-ea"/>
              <a:cs typeface="+mn-cs"/>
            </a:rPr>
            <a:t>Vollkostenbetrachtung:</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Werden die Leistungen der Mitarbeiter </a:t>
          </a:r>
          <a:r>
            <a:rPr lang="de-DE" sz="1100" b="0" i="0" baseline="0">
              <a:solidFill>
                <a:schemeClr val="dk1"/>
              </a:solidFill>
              <a:effectLst/>
              <a:latin typeface="+mn-lt"/>
              <a:ea typeface="+mn-ea"/>
              <a:cs typeface="+mn-cs"/>
            </a:rPr>
            <a:t>...</a:t>
          </a: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1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baseline="0">
              <a:solidFill>
                <a:schemeClr val="dk1"/>
              </a:solidFill>
              <a:effectLst/>
              <a:latin typeface="+mn-lt"/>
              <a:ea typeface="+mn-ea"/>
              <a:cs typeface="+mn-cs"/>
            </a:rPr>
            <a:t>Plausibilitätscheck:</a:t>
          </a:r>
        </a:p>
        <a:p>
          <a:endParaRPr lang="de-DE" sz="1200" b="0" i="0" baseline="0">
            <a:solidFill>
              <a:schemeClr val="dk1"/>
            </a:solidFill>
            <a:effectLst/>
            <a:latin typeface="+mn-lt"/>
            <a:ea typeface="+mn-ea"/>
            <a:cs typeface="+mn-cs"/>
          </a:endParaRPr>
        </a:p>
        <a:p>
          <a:r>
            <a:rPr lang="de-DE" sz="1200" b="0" i="0" baseline="0">
              <a:solidFill>
                <a:schemeClr val="dk1"/>
              </a:solidFill>
              <a:effectLst/>
              <a:latin typeface="+mn-lt"/>
              <a:ea typeface="+mn-ea"/>
              <a:cs typeface="+mn-cs"/>
            </a:rPr>
            <a:t>Ein guter Controller macht an dieser Stelle einen Plausibilitätscheck, ...</a:t>
          </a: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b="0" i="0" baseline="0">
            <a:solidFill>
              <a:schemeClr val="dk1"/>
            </a:solidFill>
            <a:effectLst/>
            <a:latin typeface="+mn-lt"/>
            <a:ea typeface="+mn-ea"/>
            <a:cs typeface="+mn-cs"/>
          </a:endParaRPr>
        </a:p>
        <a:p>
          <a:r>
            <a:rPr lang="de-DE" sz="1200" b="1" i="0" u="none" baseline="0">
              <a:solidFill>
                <a:sysClr val="windowText" lastClr="000000"/>
              </a:solidFill>
              <a:effectLst/>
              <a:latin typeface="+mn-lt"/>
              <a:ea typeface="+mn-ea"/>
              <a:cs typeface="+mn-cs"/>
            </a:rPr>
            <a:t>Kann ich auch unterhalb der berechneten Stundensätze anbieten?</a:t>
          </a:r>
        </a:p>
        <a:p>
          <a:endParaRPr lang="de-DE" sz="1200" b="0" i="0" u="none" baseline="0">
            <a:solidFill>
              <a:sysClr val="windowText" lastClr="000000"/>
            </a:solidFill>
            <a:effectLst/>
            <a:latin typeface="+mn-lt"/>
            <a:ea typeface="+mn-ea"/>
            <a:cs typeface="+mn-cs"/>
          </a:endParaRPr>
        </a:p>
        <a:p>
          <a:r>
            <a:rPr lang="de-DE" sz="1200" b="0" i="0" u="none" baseline="0">
              <a:solidFill>
                <a:sysClr val="windowText" lastClr="000000"/>
              </a:solidFill>
              <a:effectLst/>
              <a:latin typeface="+mn-lt"/>
              <a:ea typeface="+mn-ea"/>
              <a:cs typeface="+mn-cs"/>
            </a:rPr>
            <a:t>Die Antwort lautet: ...</a:t>
          </a:r>
        </a:p>
        <a:p>
          <a:endParaRPr lang="de-DE" sz="1200" b="0" i="0" u="none" baseline="0">
            <a:solidFill>
              <a:sysClr val="windowText" lastClr="000000"/>
            </a:solidFill>
            <a:effectLst/>
            <a:latin typeface="+mn-lt"/>
            <a:ea typeface="+mn-ea"/>
            <a:cs typeface="+mn-cs"/>
          </a:endParaRPr>
        </a:p>
        <a:p>
          <a:endParaRPr lang="de-DE" sz="1200" b="0" i="0" u="none" baseline="0">
            <a:solidFill>
              <a:sysClr val="windowText" lastClr="000000"/>
            </a:solidFill>
            <a:effectLst/>
            <a:latin typeface="+mn-lt"/>
            <a:ea typeface="+mn-ea"/>
            <a:cs typeface="+mn-cs"/>
          </a:endParaRPr>
        </a:p>
        <a:p>
          <a:endParaRPr lang="de-DE" sz="1200" b="0" i="0" u="none" baseline="0">
            <a:solidFill>
              <a:sysClr val="windowText" lastClr="000000"/>
            </a:solidFill>
            <a:effectLst/>
            <a:latin typeface="+mn-lt"/>
            <a:ea typeface="+mn-ea"/>
            <a:cs typeface="+mn-cs"/>
          </a:endParaRPr>
        </a:p>
        <a:p>
          <a:endParaRPr lang="de-DE" sz="1200"/>
        </a:p>
        <a:p>
          <a:endParaRPr lang="de-DE" sz="1200"/>
        </a:p>
        <a:p>
          <a:r>
            <a:rPr lang="de-DE" sz="1200" b="1"/>
            <a:t>Kann ich auch Rabatte oder Skonto gewähren?</a:t>
          </a:r>
        </a:p>
        <a:p>
          <a:endParaRPr lang="de-DE" sz="1200"/>
        </a:p>
        <a:p>
          <a:r>
            <a:rPr lang="de-DE" sz="1200"/>
            <a:t>Alle nicht in der Stundensatzberechnung ...</a:t>
          </a:r>
        </a:p>
        <a:p>
          <a:endParaRPr lang="de-DE" sz="1200"/>
        </a:p>
        <a:p>
          <a:endParaRPr lang="de-DE" sz="1200"/>
        </a:p>
        <a:p>
          <a:endParaRPr lang="de-DE" sz="1200"/>
        </a:p>
        <a:p>
          <a:endParaRPr lang="de-DE" sz="1200"/>
        </a:p>
        <a:p>
          <a:endParaRPr lang="de-DE" sz="1200"/>
        </a:p>
        <a:p>
          <a:r>
            <a:rPr lang="de-DE" sz="1200" b="1"/>
            <a:t>Was kann ich tun, wenn die berechneten Stundensätze zu hoch sind?</a:t>
          </a:r>
        </a:p>
        <a:p>
          <a:endParaRPr lang="de-DE" sz="1200"/>
        </a:p>
        <a:p>
          <a:r>
            <a:rPr lang="de-DE" sz="1200"/>
            <a:t>Stellen Sie fest, dass entweder die</a:t>
          </a:r>
          <a:r>
            <a:rPr lang="de-DE" sz="1200" baseline="0"/>
            <a:t> Kunden Ihren Angeboten nicht mehr zustimmen, oder sehen Sie auch direkt, dass die Konkurrenz günstiger anbietet, reduzieren Sie nicht einfach Ihre Stundensätze/Angebote!</a:t>
          </a:r>
        </a:p>
        <a:p>
          <a:endParaRPr lang="de-DE" sz="1200" baseline="0"/>
        </a:p>
        <a:p>
          <a:r>
            <a:rPr lang="de-DE" sz="1200" baseline="0"/>
            <a:t>Es ist daran zu arbeiten, ...</a:t>
          </a:r>
        </a:p>
        <a:p>
          <a:endParaRPr lang="de-DE" sz="1200"/>
        </a:p>
      </xdr:txBody>
    </xdr:sp>
    <xdr:clientData/>
  </xdr:twoCellAnchor>
  <xdr:twoCellAnchor>
    <xdr:from>
      <xdr:col>1</xdr:col>
      <xdr:colOff>180975</xdr:colOff>
      <xdr:row>21</xdr:row>
      <xdr:rowOff>19052</xdr:rowOff>
    </xdr:from>
    <xdr:to>
      <xdr:col>9</xdr:col>
      <xdr:colOff>676275</xdr:colOff>
      <xdr:row>29</xdr:row>
      <xdr:rowOff>0</xdr:rowOff>
    </xdr:to>
    <xdr:sp macro="" textlink="">
      <xdr:nvSpPr>
        <xdr:cNvPr id="4" name="Textfeld 3"/>
        <xdr:cNvSpPr txBox="1"/>
      </xdr:nvSpPr>
      <xdr:spPr>
        <a:xfrm>
          <a:off x="276225" y="8334377"/>
          <a:ext cx="8848725" cy="1609724"/>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endParaRPr lang="de-DE" sz="1100"/>
        </a:p>
      </xdr:txBody>
    </xdr:sp>
    <xdr:clientData/>
  </xdr:twoCellAnchor>
  <xdr:twoCellAnchor>
    <xdr:from>
      <xdr:col>1</xdr:col>
      <xdr:colOff>133350</xdr:colOff>
      <xdr:row>20</xdr:row>
      <xdr:rowOff>76200</xdr:rowOff>
    </xdr:from>
    <xdr:to>
      <xdr:col>9</xdr:col>
      <xdr:colOff>628650</xdr:colOff>
      <xdr:row>32</xdr:row>
      <xdr:rowOff>19050</xdr:rowOff>
    </xdr:to>
    <xdr:sp macro="" textlink="">
      <xdr:nvSpPr>
        <xdr:cNvPr id="5" name="Textfeld 4"/>
        <xdr:cNvSpPr txBox="1"/>
      </xdr:nvSpPr>
      <xdr:spPr>
        <a:xfrm>
          <a:off x="228600" y="4076700"/>
          <a:ext cx="8848725" cy="196215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solidFill>
                <a:sysClr val="windowText" lastClr="000000"/>
              </a:solidFill>
            </a:rPr>
            <a:t>In dem Tabellenblatt Stundensatzberechnung</a:t>
          </a:r>
          <a:r>
            <a:rPr lang="de-DE" sz="1200" baseline="0">
              <a:solidFill>
                <a:sysClr val="windowText" lastClr="000000"/>
              </a:solidFill>
            </a:rPr>
            <a:t> </a:t>
          </a:r>
          <a:r>
            <a:rPr lang="de-DE" sz="1200">
              <a:solidFill>
                <a:sysClr val="windowText" lastClr="000000"/>
              </a:solidFill>
            </a:rPr>
            <a:t>können in der Spalte E sowie zusätzlich in einigen Zeilen</a:t>
          </a:r>
          <a:r>
            <a:rPr lang="de-DE" sz="1200" baseline="0">
              <a:solidFill>
                <a:sysClr val="windowText" lastClr="000000"/>
              </a:solidFill>
            </a:rPr>
            <a:t> Mitarbeiter- oder Abteilungsspezifische Ein</a:t>
          </a:r>
          <a:r>
            <a:rPr lang="de-DE" sz="1200">
              <a:solidFill>
                <a:sysClr val="windowText" lastClr="000000"/>
              </a:solidFill>
            </a:rPr>
            <a:t>gaben in den grau hinterlegten Feldern vorgenommen werden. Andere Felder sind für Eingaben</a:t>
          </a:r>
          <a:r>
            <a:rPr lang="de-DE" sz="1200" baseline="0">
              <a:solidFill>
                <a:sysClr val="windowText" lastClr="000000"/>
              </a:solidFill>
            </a:rPr>
            <a:t> gesperrt. Sämtliche Berechnungsfelder für Summen und Stundensätze berechnen sich automatisch anhand der eingestellten Werte und Faktoren. Ebenso automatisch erfolgt die Berechnung der Grafik unterhalb der Stundensätze. Hier kann es lediglich bei extrem hohen Stundensätzen notwendig werden, die y-Achse anzupassen. Für die Eingabe empfiehlt es sich, die grauen Felder in der Spalte E der Reihe nach von oben nach unten zu bearbeiten und dann in die folgenden Spalten zu übertragen.</a:t>
          </a:r>
        </a:p>
        <a:p>
          <a:r>
            <a:rPr lang="de-DE" sz="1200" baseline="0"/>
            <a:t>Einige Felder beinhalten erläuternde Kommentare zu verwendeten Formaten oder zu verwendeten Formeln.</a:t>
          </a:r>
        </a:p>
        <a:p>
          <a:r>
            <a:rPr lang="de-DE" sz="1200" baseline="0"/>
            <a:t>Bis auf den Stundensatz für Fremdeinsatz in der letzten Zeile werden die Werte nicht gerundet.</a:t>
          </a:r>
        </a:p>
        <a:p>
          <a:r>
            <a:rPr lang="de-DE" sz="1200"/>
            <a:t>Die Datei wird weiter ergänzt und in neuen Versionen veröffentlicht. Für die Richtigkeit wird keine Gewährleistung übernommen.</a:t>
          </a:r>
        </a:p>
        <a:p>
          <a:r>
            <a:rPr lang="de-DE" sz="1200"/>
            <a:t>Bei Fragen und auftretenden</a:t>
          </a:r>
          <a:r>
            <a:rPr lang="de-DE" sz="1200" baseline="0"/>
            <a:t> Problemen schreiben Sie uns gerne ein E-Mail.</a:t>
          </a:r>
          <a:endParaRPr lang="de-DE" sz="1200"/>
        </a:p>
      </xdr:txBody>
    </xdr:sp>
    <xdr:clientData/>
  </xdr:twoCellAnchor>
  <xdr:twoCellAnchor editAs="oneCell">
    <xdr:from>
      <xdr:col>4</xdr:col>
      <xdr:colOff>152401</xdr:colOff>
      <xdr:row>1</xdr:row>
      <xdr:rowOff>238125</xdr:rowOff>
    </xdr:from>
    <xdr:to>
      <xdr:col>5</xdr:col>
      <xdr:colOff>723900</xdr:colOff>
      <xdr:row>3</xdr:row>
      <xdr:rowOff>114300</xdr:rowOff>
    </xdr:to>
    <xdr:pic>
      <xdr:nvPicPr>
        <xdr:cNvPr id="6" name="Grafik 5"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4791076" y="323850"/>
          <a:ext cx="1333499" cy="333375"/>
        </a:xfrm>
        <a:prstGeom prst="rect">
          <a:avLst/>
        </a:prstGeom>
      </xdr:spPr>
    </xdr:pic>
    <xdr:clientData/>
  </xdr:twoCellAnchor>
  <xdr:twoCellAnchor>
    <xdr:from>
      <xdr:col>9</xdr:col>
      <xdr:colOff>581025</xdr:colOff>
      <xdr:row>184</xdr:row>
      <xdr:rowOff>9525</xdr:rowOff>
    </xdr:from>
    <xdr:to>
      <xdr:col>9</xdr:col>
      <xdr:colOff>666750</xdr:colOff>
      <xdr:row>184</xdr:row>
      <xdr:rowOff>153525</xdr:rowOff>
    </xdr:to>
    <xdr:sp macro="" textlink="">
      <xdr:nvSpPr>
        <xdr:cNvPr id="7" name="Pfeil nach oben 6">
          <a:hlinkClick xmlns:r="http://schemas.openxmlformats.org/officeDocument/2006/relationships" r:id="rId5"/>
        </xdr:cNvPr>
        <xdr:cNvSpPr/>
      </xdr:nvSpPr>
      <xdr:spPr>
        <a:xfrm>
          <a:off x="9029700" y="3301365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hyperlink" Target="mailto:Service@ControllerSpielwiese.de?subject=Ich%20m&#246;chte%20das%20Excel-Tool%20Stundensatzberechnung%20f&#252;r%20EUR%204,99%20erwerben" TargetMode="External"/><Relationship Id="rId1" Type="http://schemas.openxmlformats.org/officeDocument/2006/relationships/hyperlink" Target="https://www.controllerspielwiese.de/inhalte/wir/formular-mitglied-werden.ph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S58"/>
  <sheetViews>
    <sheetView zoomScaleNormal="100" workbookViewId="0">
      <pane ySplit="6" topLeftCell="A7" activePane="bottomLeft" state="frozen"/>
      <selection pane="bottomLeft" activeCell="R2" sqref="R2:S2"/>
    </sheetView>
  </sheetViews>
  <sheetFormatPr baseColWidth="10" defaultColWidth="11.42578125" defaultRowHeight="12.75" outlineLevelCol="1" x14ac:dyDescent="0.2"/>
  <cols>
    <col min="1" max="1" width="1.5703125" style="34" customWidth="1"/>
    <col min="2" max="2" width="4.5703125" style="34" customWidth="1"/>
    <col min="3" max="3" width="54.7109375" style="34" customWidth="1"/>
    <col min="4" max="4" width="9.7109375" style="34" customWidth="1"/>
    <col min="5" max="7" width="15.7109375" style="34" customWidth="1"/>
    <col min="8" max="13" width="15.7109375" style="34" hidden="1" customWidth="1" outlineLevel="1"/>
    <col min="14" max="14" width="15.7109375" style="34" customWidth="1" collapsed="1"/>
    <col min="15" max="16" width="15.7109375" style="34" customWidth="1"/>
    <col min="17" max="17" width="4.42578125" style="34" customWidth="1"/>
    <col min="18" max="16384" width="11.42578125" style="34"/>
  </cols>
  <sheetData>
    <row r="1" spans="2:19" ht="6" customHeight="1" x14ac:dyDescent="0.2"/>
    <row r="2" spans="2:19" ht="26.25" x14ac:dyDescent="0.4">
      <c r="B2" s="35" t="s">
        <v>34</v>
      </c>
      <c r="C2" s="36"/>
      <c r="D2" s="36"/>
      <c r="E2" s="36"/>
      <c r="F2" s="36"/>
      <c r="G2" s="36"/>
      <c r="H2" s="36"/>
      <c r="I2" s="36"/>
      <c r="J2" s="36"/>
      <c r="K2" s="36"/>
      <c r="L2" s="36"/>
      <c r="M2" s="36"/>
      <c r="N2" s="36"/>
      <c r="O2" s="36"/>
      <c r="P2" s="36"/>
      <c r="R2" s="84" t="s">
        <v>83</v>
      </c>
      <c r="S2" s="84"/>
    </row>
    <row r="3" spans="2:19" ht="7.5" customHeight="1" x14ac:dyDescent="0.25">
      <c r="B3" s="37"/>
      <c r="C3" s="36"/>
      <c r="D3" s="36"/>
      <c r="E3" s="36"/>
      <c r="F3" s="36"/>
      <c r="G3" s="36"/>
      <c r="H3" s="36"/>
      <c r="I3" s="36"/>
      <c r="J3" s="36"/>
      <c r="K3" s="36"/>
      <c r="L3" s="36"/>
      <c r="M3" s="36"/>
      <c r="N3" s="36"/>
      <c r="O3" s="36"/>
      <c r="P3" s="36"/>
      <c r="R3" s="38"/>
      <c r="S3" s="38"/>
    </row>
    <row r="4" spans="2:19" x14ac:dyDescent="0.2">
      <c r="B4" s="83">
        <v>72727</v>
      </c>
      <c r="C4" s="83"/>
      <c r="D4" s="36"/>
      <c r="E4" s="36"/>
      <c r="F4" s="36"/>
      <c r="G4" s="36"/>
      <c r="H4" s="36"/>
      <c r="I4" s="36"/>
      <c r="J4" s="36"/>
      <c r="K4" s="36"/>
      <c r="L4" s="36"/>
      <c r="M4" s="36"/>
      <c r="N4" s="36"/>
      <c r="O4" s="36"/>
      <c r="P4" s="36"/>
      <c r="R4" s="36"/>
      <c r="S4" s="36"/>
    </row>
    <row r="5" spans="2:19" x14ac:dyDescent="0.2">
      <c r="B5" s="38"/>
      <c r="C5" s="38"/>
      <c r="D5" s="38"/>
      <c r="E5" s="38"/>
      <c r="F5" s="38"/>
      <c r="G5" s="38"/>
      <c r="H5" s="38"/>
      <c r="I5" s="38"/>
      <c r="J5" s="38"/>
      <c r="K5" s="38"/>
      <c r="L5" s="38"/>
      <c r="M5" s="38"/>
      <c r="R5" s="36"/>
      <c r="S5" s="36"/>
    </row>
    <row r="6" spans="2:19" ht="28.5" customHeight="1" x14ac:dyDescent="0.2">
      <c r="B6" s="39"/>
      <c r="C6" s="40" t="s">
        <v>0</v>
      </c>
      <c r="D6" s="41" t="s">
        <v>49</v>
      </c>
      <c r="E6" s="24" t="s">
        <v>57</v>
      </c>
      <c r="F6" s="24" t="s">
        <v>58</v>
      </c>
      <c r="G6" s="24" t="s">
        <v>59</v>
      </c>
      <c r="H6" s="33" t="s">
        <v>89</v>
      </c>
      <c r="I6" s="33" t="s">
        <v>90</v>
      </c>
      <c r="J6" s="33" t="s">
        <v>91</v>
      </c>
      <c r="K6" s="33" t="s">
        <v>92</v>
      </c>
      <c r="L6" s="33" t="s">
        <v>93</v>
      </c>
      <c r="M6" s="33" t="s">
        <v>94</v>
      </c>
      <c r="N6" s="24" t="s">
        <v>61</v>
      </c>
      <c r="O6" s="24" t="s">
        <v>62</v>
      </c>
      <c r="P6" s="25" t="s">
        <v>60</v>
      </c>
      <c r="Q6" s="42"/>
    </row>
    <row r="7" spans="2:19" ht="12.75" customHeight="1" x14ac:dyDescent="0.2">
      <c r="Q7" s="42"/>
    </row>
    <row r="8" spans="2:19" ht="15.95" customHeight="1" x14ac:dyDescent="0.2">
      <c r="B8" s="43"/>
      <c r="C8" s="44" t="s">
        <v>36</v>
      </c>
      <c r="D8" s="45"/>
      <c r="E8" s="26">
        <v>360</v>
      </c>
      <c r="F8" s="46">
        <f>$E$8</f>
        <v>360</v>
      </c>
      <c r="G8" s="46">
        <f t="shared" ref="G8:P8" si="0">$E$8</f>
        <v>360</v>
      </c>
      <c r="H8" s="46">
        <f t="shared" si="0"/>
        <v>360</v>
      </c>
      <c r="I8" s="46">
        <f t="shared" si="0"/>
        <v>360</v>
      </c>
      <c r="J8" s="46">
        <f t="shared" si="0"/>
        <v>360</v>
      </c>
      <c r="K8" s="46">
        <f t="shared" si="0"/>
        <v>360</v>
      </c>
      <c r="L8" s="46">
        <f t="shared" si="0"/>
        <v>360</v>
      </c>
      <c r="M8" s="46">
        <f t="shared" si="0"/>
        <v>360</v>
      </c>
      <c r="N8" s="46">
        <f t="shared" si="0"/>
        <v>360</v>
      </c>
      <c r="O8" s="46">
        <f t="shared" si="0"/>
        <v>360</v>
      </c>
      <c r="P8" s="46">
        <f t="shared" si="0"/>
        <v>360</v>
      </c>
      <c r="Q8" s="42"/>
    </row>
    <row r="9" spans="2:19" ht="15.95" customHeight="1" x14ac:dyDescent="0.2">
      <c r="B9" s="43" t="s">
        <v>2</v>
      </c>
      <c r="C9" s="44" t="s">
        <v>37</v>
      </c>
      <c r="D9" s="45"/>
      <c r="E9" s="26">
        <v>104</v>
      </c>
      <c r="F9" s="46">
        <f>$E$9</f>
        <v>104</v>
      </c>
      <c r="G9" s="46">
        <f t="shared" ref="G9:P9" si="1">$E$9</f>
        <v>104</v>
      </c>
      <c r="H9" s="46">
        <f t="shared" si="1"/>
        <v>104</v>
      </c>
      <c r="I9" s="46">
        <f t="shared" si="1"/>
        <v>104</v>
      </c>
      <c r="J9" s="46">
        <f t="shared" si="1"/>
        <v>104</v>
      </c>
      <c r="K9" s="46">
        <f t="shared" si="1"/>
        <v>104</v>
      </c>
      <c r="L9" s="46">
        <f t="shared" si="1"/>
        <v>104</v>
      </c>
      <c r="M9" s="46">
        <f t="shared" si="1"/>
        <v>104</v>
      </c>
      <c r="N9" s="46">
        <f t="shared" si="1"/>
        <v>104</v>
      </c>
      <c r="O9" s="46">
        <f t="shared" si="1"/>
        <v>104</v>
      </c>
      <c r="P9" s="46">
        <f t="shared" si="1"/>
        <v>104</v>
      </c>
      <c r="Q9" s="42"/>
    </row>
    <row r="10" spans="2:19" ht="15.95" customHeight="1" x14ac:dyDescent="0.2">
      <c r="B10" s="43" t="s">
        <v>2</v>
      </c>
      <c r="C10" s="44" t="s">
        <v>38</v>
      </c>
      <c r="D10" s="45"/>
      <c r="E10" s="26">
        <v>6</v>
      </c>
      <c r="F10" s="46">
        <f>$E$10</f>
        <v>6</v>
      </c>
      <c r="G10" s="46">
        <f t="shared" ref="G10:P10" si="2">$E$10</f>
        <v>6</v>
      </c>
      <c r="H10" s="46">
        <f t="shared" si="2"/>
        <v>6</v>
      </c>
      <c r="I10" s="46">
        <f t="shared" si="2"/>
        <v>6</v>
      </c>
      <c r="J10" s="46">
        <f t="shared" si="2"/>
        <v>6</v>
      </c>
      <c r="K10" s="46">
        <f t="shared" si="2"/>
        <v>6</v>
      </c>
      <c r="L10" s="46">
        <f t="shared" si="2"/>
        <v>6</v>
      </c>
      <c r="M10" s="46">
        <f t="shared" si="2"/>
        <v>6</v>
      </c>
      <c r="N10" s="46">
        <f t="shared" si="2"/>
        <v>6</v>
      </c>
      <c r="O10" s="46">
        <f t="shared" si="2"/>
        <v>6</v>
      </c>
      <c r="P10" s="46">
        <f t="shared" si="2"/>
        <v>6</v>
      </c>
      <c r="Q10" s="42"/>
    </row>
    <row r="11" spans="2:19" ht="15.95" customHeight="1" x14ac:dyDescent="0.2">
      <c r="B11" s="43" t="s">
        <v>3</v>
      </c>
      <c r="C11" s="44" t="s">
        <v>50</v>
      </c>
      <c r="D11" s="45"/>
      <c r="E11" s="46">
        <f>E8-E9-E10</f>
        <v>250</v>
      </c>
      <c r="F11" s="46">
        <f t="shared" ref="F11:P11" si="3">F8-F9-F10</f>
        <v>250</v>
      </c>
      <c r="G11" s="46">
        <f t="shared" si="3"/>
        <v>250</v>
      </c>
      <c r="H11" s="46">
        <f t="shared" ref="H11:M11" si="4">H8-H9-H10</f>
        <v>250</v>
      </c>
      <c r="I11" s="46">
        <f t="shared" si="4"/>
        <v>250</v>
      </c>
      <c r="J11" s="46">
        <f t="shared" si="4"/>
        <v>250</v>
      </c>
      <c r="K11" s="46">
        <f t="shared" si="4"/>
        <v>250</v>
      </c>
      <c r="L11" s="46">
        <f t="shared" si="4"/>
        <v>250</v>
      </c>
      <c r="M11" s="46">
        <f t="shared" si="4"/>
        <v>250</v>
      </c>
      <c r="N11" s="46">
        <f t="shared" si="3"/>
        <v>250</v>
      </c>
      <c r="O11" s="46">
        <f t="shared" si="3"/>
        <v>250</v>
      </c>
      <c r="P11" s="46">
        <f t="shared" si="3"/>
        <v>250</v>
      </c>
      <c r="Q11" s="42"/>
    </row>
    <row r="12" spans="2:19" ht="15.95" customHeight="1" x14ac:dyDescent="0.2">
      <c r="B12" s="43" t="s">
        <v>2</v>
      </c>
      <c r="C12" s="44" t="s">
        <v>39</v>
      </c>
      <c r="D12" s="45"/>
      <c r="E12" s="27">
        <v>30</v>
      </c>
      <c r="F12" s="47">
        <f>$E$12</f>
        <v>30</v>
      </c>
      <c r="G12" s="47">
        <f t="shared" ref="G12:P12" si="5">$E$12</f>
        <v>30</v>
      </c>
      <c r="H12" s="47">
        <f t="shared" si="5"/>
        <v>30</v>
      </c>
      <c r="I12" s="47">
        <f t="shared" si="5"/>
        <v>30</v>
      </c>
      <c r="J12" s="47">
        <f t="shared" si="5"/>
        <v>30</v>
      </c>
      <c r="K12" s="47">
        <f t="shared" si="5"/>
        <v>30</v>
      </c>
      <c r="L12" s="47">
        <f t="shared" si="5"/>
        <v>30</v>
      </c>
      <c r="M12" s="47">
        <f t="shared" si="5"/>
        <v>30</v>
      </c>
      <c r="N12" s="47">
        <f t="shared" si="5"/>
        <v>30</v>
      </c>
      <c r="O12" s="47">
        <f t="shared" si="5"/>
        <v>30</v>
      </c>
      <c r="P12" s="47">
        <f t="shared" si="5"/>
        <v>30</v>
      </c>
      <c r="Q12" s="42"/>
    </row>
    <row r="13" spans="2:19" ht="15.95" customHeight="1" x14ac:dyDescent="0.2">
      <c r="B13" s="43" t="s">
        <v>2</v>
      </c>
      <c r="C13" s="44" t="s">
        <v>51</v>
      </c>
      <c r="D13" s="45"/>
      <c r="E13" s="27">
        <v>10</v>
      </c>
      <c r="F13" s="47">
        <f>$E$13</f>
        <v>10</v>
      </c>
      <c r="G13" s="47">
        <f t="shared" ref="G13:P13" si="6">$E$13</f>
        <v>10</v>
      </c>
      <c r="H13" s="47">
        <f t="shared" si="6"/>
        <v>10</v>
      </c>
      <c r="I13" s="47">
        <f t="shared" si="6"/>
        <v>10</v>
      </c>
      <c r="J13" s="47">
        <f t="shared" si="6"/>
        <v>10</v>
      </c>
      <c r="K13" s="47">
        <f t="shared" si="6"/>
        <v>10</v>
      </c>
      <c r="L13" s="47">
        <f t="shared" si="6"/>
        <v>10</v>
      </c>
      <c r="M13" s="47">
        <f t="shared" si="6"/>
        <v>10</v>
      </c>
      <c r="N13" s="47">
        <f t="shared" si="6"/>
        <v>10</v>
      </c>
      <c r="O13" s="47">
        <f t="shared" si="6"/>
        <v>10</v>
      </c>
      <c r="P13" s="47">
        <f t="shared" si="6"/>
        <v>10</v>
      </c>
      <c r="Q13" s="42"/>
    </row>
    <row r="14" spans="2:19" ht="15.95" customHeight="1" x14ac:dyDescent="0.2">
      <c r="B14" s="43" t="s">
        <v>3</v>
      </c>
      <c r="C14" s="44" t="s">
        <v>40</v>
      </c>
      <c r="D14" s="45"/>
      <c r="E14" s="47">
        <f>E11-E12-E13</f>
        <v>210</v>
      </c>
      <c r="F14" s="47">
        <f t="shared" ref="F14:P14" si="7">F11-F12-F13</f>
        <v>210</v>
      </c>
      <c r="G14" s="47">
        <f t="shared" si="7"/>
        <v>210</v>
      </c>
      <c r="H14" s="47">
        <f t="shared" ref="H14:M14" si="8">H11-H12-H13</f>
        <v>210</v>
      </c>
      <c r="I14" s="47">
        <f t="shared" si="8"/>
        <v>210</v>
      </c>
      <c r="J14" s="47">
        <f t="shared" si="8"/>
        <v>210</v>
      </c>
      <c r="K14" s="47">
        <f t="shared" si="8"/>
        <v>210</v>
      </c>
      <c r="L14" s="47">
        <f t="shared" si="8"/>
        <v>210</v>
      </c>
      <c r="M14" s="47">
        <f t="shared" si="8"/>
        <v>210</v>
      </c>
      <c r="N14" s="47">
        <f t="shared" si="7"/>
        <v>210</v>
      </c>
      <c r="O14" s="47">
        <f t="shared" si="7"/>
        <v>210</v>
      </c>
      <c r="P14" s="47">
        <f t="shared" si="7"/>
        <v>210</v>
      </c>
      <c r="Q14" s="42"/>
    </row>
    <row r="15" spans="2:19" ht="15.95" customHeight="1" x14ac:dyDescent="0.2">
      <c r="B15" s="43" t="s">
        <v>41</v>
      </c>
      <c r="C15" s="44" t="s">
        <v>80</v>
      </c>
      <c r="D15" s="45"/>
      <c r="E15" s="28">
        <v>8</v>
      </c>
      <c r="F15" s="48">
        <f>$E$15</f>
        <v>8</v>
      </c>
      <c r="G15" s="48">
        <f t="shared" ref="G15:P15" si="9">$E$15</f>
        <v>8</v>
      </c>
      <c r="H15" s="48">
        <f t="shared" si="9"/>
        <v>8</v>
      </c>
      <c r="I15" s="48">
        <f t="shared" si="9"/>
        <v>8</v>
      </c>
      <c r="J15" s="48">
        <f t="shared" si="9"/>
        <v>8</v>
      </c>
      <c r="K15" s="48">
        <f t="shared" si="9"/>
        <v>8</v>
      </c>
      <c r="L15" s="48">
        <f t="shared" si="9"/>
        <v>8</v>
      </c>
      <c r="M15" s="48">
        <f t="shared" si="9"/>
        <v>8</v>
      </c>
      <c r="N15" s="48">
        <f t="shared" si="9"/>
        <v>8</v>
      </c>
      <c r="O15" s="48">
        <f t="shared" si="9"/>
        <v>8</v>
      </c>
      <c r="P15" s="48">
        <f t="shared" si="9"/>
        <v>8</v>
      </c>
      <c r="Q15" s="42"/>
    </row>
    <row r="16" spans="2:19" ht="15.95" customHeight="1" x14ac:dyDescent="0.2">
      <c r="B16" s="43" t="s">
        <v>3</v>
      </c>
      <c r="C16" s="44" t="s">
        <v>42</v>
      </c>
      <c r="D16" s="45"/>
      <c r="E16" s="48">
        <f>E14*E15</f>
        <v>1680</v>
      </c>
      <c r="F16" s="48">
        <f t="shared" ref="F16:P16" si="10">F14*F15</f>
        <v>1680</v>
      </c>
      <c r="G16" s="48">
        <f t="shared" si="10"/>
        <v>1680</v>
      </c>
      <c r="H16" s="48">
        <f t="shared" ref="H16:M16" si="11">H14*H15</f>
        <v>1680</v>
      </c>
      <c r="I16" s="48">
        <f t="shared" si="11"/>
        <v>1680</v>
      </c>
      <c r="J16" s="48">
        <f t="shared" si="11"/>
        <v>1680</v>
      </c>
      <c r="K16" s="48">
        <f t="shared" si="11"/>
        <v>1680</v>
      </c>
      <c r="L16" s="48">
        <f t="shared" si="11"/>
        <v>1680</v>
      </c>
      <c r="M16" s="48">
        <f t="shared" si="11"/>
        <v>1680</v>
      </c>
      <c r="N16" s="48">
        <f t="shared" si="10"/>
        <v>1680</v>
      </c>
      <c r="O16" s="48">
        <f t="shared" si="10"/>
        <v>1680</v>
      </c>
      <c r="P16" s="48">
        <f t="shared" si="10"/>
        <v>1680</v>
      </c>
      <c r="Q16" s="42"/>
    </row>
    <row r="17" spans="2:17" ht="15.95" customHeight="1" x14ac:dyDescent="0.2">
      <c r="B17" s="43"/>
      <c r="C17" s="44" t="s">
        <v>56</v>
      </c>
      <c r="D17" s="45"/>
      <c r="E17" s="28">
        <v>10</v>
      </c>
      <c r="F17" s="28">
        <v>10</v>
      </c>
      <c r="G17" s="28">
        <v>5</v>
      </c>
      <c r="H17" s="28">
        <v>5</v>
      </c>
      <c r="I17" s="28">
        <v>5</v>
      </c>
      <c r="J17" s="28">
        <v>5</v>
      </c>
      <c r="K17" s="28">
        <v>5</v>
      </c>
      <c r="L17" s="28">
        <v>5</v>
      </c>
      <c r="M17" s="28">
        <v>5</v>
      </c>
      <c r="N17" s="28">
        <v>15</v>
      </c>
      <c r="O17" s="28">
        <v>10</v>
      </c>
      <c r="P17" s="28">
        <v>10</v>
      </c>
      <c r="Q17" s="42"/>
    </row>
    <row r="18" spans="2:17" ht="18" customHeight="1" x14ac:dyDescent="0.2">
      <c r="B18" s="43" t="s">
        <v>1</v>
      </c>
      <c r="C18" s="44" t="s">
        <v>71</v>
      </c>
      <c r="D18" s="45"/>
      <c r="E18" s="48">
        <f>12*E17</f>
        <v>120</v>
      </c>
      <c r="F18" s="48">
        <f>12*F17</f>
        <v>120</v>
      </c>
      <c r="G18" s="48">
        <f t="shared" ref="G18:P18" si="12">12*G17</f>
        <v>60</v>
      </c>
      <c r="H18" s="48">
        <f t="shared" ref="H18:M18" si="13">12*H17</f>
        <v>60</v>
      </c>
      <c r="I18" s="48">
        <f t="shared" si="13"/>
        <v>60</v>
      </c>
      <c r="J18" s="48">
        <f t="shared" si="13"/>
        <v>60</v>
      </c>
      <c r="K18" s="48">
        <f t="shared" si="13"/>
        <v>60</v>
      </c>
      <c r="L18" s="48">
        <f t="shared" si="13"/>
        <v>60</v>
      </c>
      <c r="M18" s="48">
        <f t="shared" si="13"/>
        <v>60</v>
      </c>
      <c r="N18" s="48">
        <f t="shared" si="12"/>
        <v>180</v>
      </c>
      <c r="O18" s="48">
        <f>12*O17</f>
        <v>120</v>
      </c>
      <c r="P18" s="48">
        <f t="shared" si="12"/>
        <v>120</v>
      </c>
      <c r="Q18" s="42"/>
    </row>
    <row r="19" spans="2:17" ht="15.95" customHeight="1" x14ac:dyDescent="0.2">
      <c r="B19" s="43" t="s">
        <v>3</v>
      </c>
      <c r="C19" s="44" t="s">
        <v>81</v>
      </c>
      <c r="D19" s="45"/>
      <c r="E19" s="48">
        <f>E16+E18</f>
        <v>1800</v>
      </c>
      <c r="F19" s="48">
        <f>F16+F18</f>
        <v>1800</v>
      </c>
      <c r="G19" s="48">
        <f t="shared" ref="G19:O19" si="14">G16+G18</f>
        <v>1740</v>
      </c>
      <c r="H19" s="48">
        <f t="shared" ref="H19:M19" si="15">H16+H18</f>
        <v>1740</v>
      </c>
      <c r="I19" s="48">
        <f t="shared" si="15"/>
        <v>1740</v>
      </c>
      <c r="J19" s="48">
        <f t="shared" si="15"/>
        <v>1740</v>
      </c>
      <c r="K19" s="48">
        <f t="shared" si="15"/>
        <v>1740</v>
      </c>
      <c r="L19" s="48">
        <f t="shared" si="15"/>
        <v>1740</v>
      </c>
      <c r="M19" s="48">
        <f t="shared" si="15"/>
        <v>1740</v>
      </c>
      <c r="N19" s="48">
        <f t="shared" si="14"/>
        <v>1860</v>
      </c>
      <c r="O19" s="48">
        <f t="shared" si="14"/>
        <v>1800</v>
      </c>
      <c r="P19" s="48">
        <f>P16+P18</f>
        <v>1800</v>
      </c>
      <c r="Q19" s="42"/>
    </row>
    <row r="20" spans="2:17" ht="15.95" customHeight="1" x14ac:dyDescent="0.2">
      <c r="B20" s="43" t="s">
        <v>2</v>
      </c>
      <c r="C20" s="44" t="s">
        <v>52</v>
      </c>
      <c r="D20" s="45"/>
      <c r="E20" s="28">
        <v>0</v>
      </c>
      <c r="F20" s="28">
        <v>0</v>
      </c>
      <c r="G20" s="28">
        <v>0</v>
      </c>
      <c r="H20" s="28">
        <v>0</v>
      </c>
      <c r="I20" s="28">
        <v>0</v>
      </c>
      <c r="J20" s="28">
        <v>0</v>
      </c>
      <c r="K20" s="28">
        <v>0</v>
      </c>
      <c r="L20" s="28">
        <v>0</v>
      </c>
      <c r="M20" s="28">
        <v>0</v>
      </c>
      <c r="N20" s="28">
        <v>0</v>
      </c>
      <c r="O20" s="28">
        <v>0</v>
      </c>
      <c r="P20" s="28">
        <v>0</v>
      </c>
      <c r="Q20" s="42"/>
    </row>
    <row r="21" spans="2:17" ht="15.95" customHeight="1" x14ac:dyDescent="0.2">
      <c r="B21" s="43" t="s">
        <v>2</v>
      </c>
      <c r="C21" s="44" t="s">
        <v>43</v>
      </c>
      <c r="D21" s="29">
        <v>0.2</v>
      </c>
      <c r="E21" s="49">
        <f>E$16*$D21</f>
        <v>336</v>
      </c>
      <c r="F21" s="49">
        <f>F$16*$D21</f>
        <v>336</v>
      </c>
      <c r="G21" s="49">
        <f t="shared" ref="G21:O21" si="16">G$16*$D21</f>
        <v>336</v>
      </c>
      <c r="H21" s="49">
        <f t="shared" si="16"/>
        <v>336</v>
      </c>
      <c r="I21" s="49">
        <f t="shared" si="16"/>
        <v>336</v>
      </c>
      <c r="J21" s="49">
        <f t="shared" si="16"/>
        <v>336</v>
      </c>
      <c r="K21" s="49">
        <f t="shared" si="16"/>
        <v>336</v>
      </c>
      <c r="L21" s="49">
        <f t="shared" si="16"/>
        <v>336</v>
      </c>
      <c r="M21" s="49">
        <f t="shared" si="16"/>
        <v>336</v>
      </c>
      <c r="N21" s="49">
        <f t="shared" si="16"/>
        <v>336</v>
      </c>
      <c r="O21" s="49">
        <f t="shared" si="16"/>
        <v>336</v>
      </c>
      <c r="P21" s="49">
        <f>P$16*$D21</f>
        <v>336</v>
      </c>
      <c r="Q21" s="42"/>
    </row>
    <row r="22" spans="2:17" ht="15.95" customHeight="1" x14ac:dyDescent="0.2">
      <c r="B22" s="43" t="s">
        <v>3</v>
      </c>
      <c r="C22" s="44" t="s">
        <v>95</v>
      </c>
      <c r="D22" s="45"/>
      <c r="E22" s="48">
        <f>E19-E20-E21</f>
        <v>1464</v>
      </c>
      <c r="F22" s="48">
        <f t="shared" ref="F22:P22" si="17">F19-F20-F21</f>
        <v>1464</v>
      </c>
      <c r="G22" s="48">
        <f t="shared" si="17"/>
        <v>1404</v>
      </c>
      <c r="H22" s="48">
        <f t="shared" ref="H22:M22" si="18">H19-H20-H21</f>
        <v>1404</v>
      </c>
      <c r="I22" s="48">
        <f t="shared" si="18"/>
        <v>1404</v>
      </c>
      <c r="J22" s="48">
        <f t="shared" si="18"/>
        <v>1404</v>
      </c>
      <c r="K22" s="48">
        <f t="shared" si="18"/>
        <v>1404</v>
      </c>
      <c r="L22" s="48">
        <f t="shared" si="18"/>
        <v>1404</v>
      </c>
      <c r="M22" s="48">
        <f t="shared" si="18"/>
        <v>1404</v>
      </c>
      <c r="N22" s="48">
        <f t="shared" si="17"/>
        <v>1524</v>
      </c>
      <c r="O22" s="48">
        <f t="shared" si="17"/>
        <v>1464</v>
      </c>
      <c r="P22" s="48">
        <f t="shared" si="17"/>
        <v>1464</v>
      </c>
      <c r="Q22" s="42"/>
    </row>
    <row r="23" spans="2:17" ht="15.95" customHeight="1" x14ac:dyDescent="0.2">
      <c r="B23" s="43" t="s">
        <v>41</v>
      </c>
      <c r="C23" s="44" t="s">
        <v>72</v>
      </c>
      <c r="D23" s="50"/>
      <c r="E23" s="28">
        <v>1</v>
      </c>
      <c r="F23" s="28">
        <v>1</v>
      </c>
      <c r="G23" s="28">
        <v>1</v>
      </c>
      <c r="H23" s="28">
        <v>1</v>
      </c>
      <c r="I23" s="28">
        <v>1</v>
      </c>
      <c r="J23" s="28">
        <v>1</v>
      </c>
      <c r="K23" s="28">
        <v>1</v>
      </c>
      <c r="L23" s="28">
        <v>1</v>
      </c>
      <c r="M23" s="28">
        <v>1</v>
      </c>
      <c r="N23" s="28">
        <v>1</v>
      </c>
      <c r="O23" s="28">
        <v>1</v>
      </c>
      <c r="P23" s="28">
        <v>1</v>
      </c>
      <c r="Q23" s="42"/>
    </row>
    <row r="24" spans="2:17" ht="28.5" customHeight="1" x14ac:dyDescent="0.2">
      <c r="B24" s="51" t="s">
        <v>3</v>
      </c>
      <c r="C24" s="52" t="s">
        <v>69</v>
      </c>
      <c r="D24" s="53"/>
      <c r="E24" s="54">
        <f>SUM(E22*E23)</f>
        <v>1464</v>
      </c>
      <c r="F24" s="54">
        <f t="shared" ref="F24:P24" si="19">SUM(F22*F23)</f>
        <v>1464</v>
      </c>
      <c r="G24" s="54">
        <f t="shared" si="19"/>
        <v>1404</v>
      </c>
      <c r="H24" s="54">
        <f t="shared" ref="H24:M24" si="20">SUM(H22*H23)</f>
        <v>1404</v>
      </c>
      <c r="I24" s="54">
        <f t="shared" si="20"/>
        <v>1404</v>
      </c>
      <c r="J24" s="54">
        <f t="shared" si="20"/>
        <v>1404</v>
      </c>
      <c r="K24" s="54">
        <f t="shared" si="20"/>
        <v>1404</v>
      </c>
      <c r="L24" s="54">
        <f t="shared" si="20"/>
        <v>1404</v>
      </c>
      <c r="M24" s="54">
        <f t="shared" si="20"/>
        <v>1404</v>
      </c>
      <c r="N24" s="54">
        <f t="shared" si="19"/>
        <v>1524</v>
      </c>
      <c r="O24" s="54">
        <f t="shared" si="19"/>
        <v>1464</v>
      </c>
      <c r="P24" s="54">
        <f t="shared" si="19"/>
        <v>1464</v>
      </c>
      <c r="Q24" s="42"/>
    </row>
    <row r="25" spans="2:17" ht="12.75" customHeight="1" x14ac:dyDescent="0.2">
      <c r="B25" s="43"/>
      <c r="C25" s="55"/>
      <c r="D25" s="45"/>
      <c r="E25" s="56"/>
      <c r="F25" s="56"/>
      <c r="G25" s="56"/>
      <c r="H25" s="56"/>
      <c r="I25" s="56"/>
      <c r="J25" s="56"/>
      <c r="K25" s="56"/>
      <c r="L25" s="56"/>
      <c r="M25" s="56"/>
      <c r="N25" s="56"/>
      <c r="O25" s="56"/>
      <c r="P25" s="56"/>
      <c r="Q25" s="42"/>
    </row>
    <row r="26" spans="2:17" ht="15.95" customHeight="1" x14ac:dyDescent="0.2">
      <c r="B26" s="43"/>
      <c r="C26" s="44" t="s">
        <v>64</v>
      </c>
      <c r="D26" s="57"/>
      <c r="E26" s="30">
        <v>17.5</v>
      </c>
      <c r="F26" s="30">
        <v>14.2</v>
      </c>
      <c r="G26" s="30">
        <v>23</v>
      </c>
      <c r="H26" s="30">
        <v>23</v>
      </c>
      <c r="I26" s="30">
        <v>23</v>
      </c>
      <c r="J26" s="30">
        <v>23</v>
      </c>
      <c r="K26" s="30">
        <v>23</v>
      </c>
      <c r="L26" s="30">
        <v>23</v>
      </c>
      <c r="M26" s="30">
        <v>23</v>
      </c>
      <c r="N26" s="30">
        <v>14</v>
      </c>
      <c r="O26" s="30">
        <v>16.600000000000001</v>
      </c>
      <c r="P26" s="30">
        <v>12.5</v>
      </c>
      <c r="Q26" s="42"/>
    </row>
    <row r="27" spans="2:17" ht="15.95" customHeight="1" x14ac:dyDescent="0.2">
      <c r="B27" s="43"/>
      <c r="C27" s="44" t="s">
        <v>73</v>
      </c>
      <c r="D27" s="57"/>
      <c r="E27" s="56">
        <f>(E26*E11/12*E15)+(E17*E26)</f>
        <v>3091.6666666666665</v>
      </c>
      <c r="F27" s="56">
        <f>(F26*F11/12*F15)+(F17*F26)</f>
        <v>2508.6666666666665</v>
      </c>
      <c r="G27" s="56">
        <f t="shared" ref="G27:P27" si="21">(G26*G11/12*G15)+(G17*G26)</f>
        <v>3948.3333333333335</v>
      </c>
      <c r="H27" s="56">
        <f t="shared" ref="H27:M27" si="22">(H26*H11/12*H15)+(H17*H26)</f>
        <v>3948.3333333333335</v>
      </c>
      <c r="I27" s="56">
        <f t="shared" si="22"/>
        <v>3948.3333333333335</v>
      </c>
      <c r="J27" s="56">
        <f t="shared" si="22"/>
        <v>3948.3333333333335</v>
      </c>
      <c r="K27" s="56">
        <f t="shared" si="22"/>
        <v>3948.3333333333335</v>
      </c>
      <c r="L27" s="56">
        <f t="shared" si="22"/>
        <v>3948.3333333333335</v>
      </c>
      <c r="M27" s="56">
        <f t="shared" si="22"/>
        <v>3948.3333333333335</v>
      </c>
      <c r="N27" s="56">
        <f t="shared" si="21"/>
        <v>2543.3333333333335</v>
      </c>
      <c r="O27" s="56">
        <f t="shared" si="21"/>
        <v>2932.6666666666665</v>
      </c>
      <c r="P27" s="56">
        <f t="shared" si="21"/>
        <v>2208.3333333333335</v>
      </c>
      <c r="Q27" s="42"/>
    </row>
    <row r="28" spans="2:17" ht="15.95" customHeight="1" x14ac:dyDescent="0.2">
      <c r="B28" s="43" t="s">
        <v>1</v>
      </c>
      <c r="C28" s="44" t="s">
        <v>70</v>
      </c>
      <c r="D28" s="31">
        <v>0.2</v>
      </c>
      <c r="E28" s="56">
        <f>E27*$D28</f>
        <v>618.33333333333337</v>
      </c>
      <c r="F28" s="56">
        <f t="shared" ref="F28:P28" si="23">F27*$D28</f>
        <v>501.73333333333335</v>
      </c>
      <c r="G28" s="56">
        <f t="shared" si="23"/>
        <v>789.66666666666674</v>
      </c>
      <c r="H28" s="56">
        <f t="shared" ref="H28:M28" si="24">H27*$D28</f>
        <v>789.66666666666674</v>
      </c>
      <c r="I28" s="56">
        <f t="shared" si="24"/>
        <v>789.66666666666674</v>
      </c>
      <c r="J28" s="56">
        <f t="shared" si="24"/>
        <v>789.66666666666674</v>
      </c>
      <c r="K28" s="56">
        <f t="shared" si="24"/>
        <v>789.66666666666674</v>
      </c>
      <c r="L28" s="56">
        <f t="shared" si="24"/>
        <v>789.66666666666674</v>
      </c>
      <c r="M28" s="56">
        <f t="shared" si="24"/>
        <v>789.66666666666674</v>
      </c>
      <c r="N28" s="56">
        <f t="shared" si="23"/>
        <v>508.66666666666674</v>
      </c>
      <c r="O28" s="56">
        <f t="shared" si="23"/>
        <v>586.5333333333333</v>
      </c>
      <c r="P28" s="56">
        <f t="shared" si="23"/>
        <v>441.66666666666674</v>
      </c>
      <c r="Q28" s="42"/>
    </row>
    <row r="29" spans="2:17" ht="15.95" customHeight="1" x14ac:dyDescent="0.2">
      <c r="B29" s="43" t="s">
        <v>1</v>
      </c>
      <c r="C29" s="44" t="s">
        <v>65</v>
      </c>
      <c r="D29" s="31">
        <v>0.5</v>
      </c>
      <c r="E29" s="56">
        <f>(E26*E11/12*E15)*$D$29</f>
        <v>1458.3333333333333</v>
      </c>
      <c r="F29" s="56">
        <f t="shared" ref="F29:P29" si="25">(F26*F11/12*F15)*$D$29</f>
        <v>1183.3333333333333</v>
      </c>
      <c r="G29" s="56">
        <f t="shared" si="25"/>
        <v>1916.6666666666667</v>
      </c>
      <c r="H29" s="56">
        <f t="shared" ref="H29:M29" si="26">(H26*H11/12*H15)*$D$29</f>
        <v>1916.6666666666667</v>
      </c>
      <c r="I29" s="56">
        <f t="shared" si="26"/>
        <v>1916.6666666666667</v>
      </c>
      <c r="J29" s="56">
        <f t="shared" si="26"/>
        <v>1916.6666666666667</v>
      </c>
      <c r="K29" s="56">
        <f t="shared" si="26"/>
        <v>1916.6666666666667</v>
      </c>
      <c r="L29" s="56">
        <f t="shared" si="26"/>
        <v>1916.6666666666667</v>
      </c>
      <c r="M29" s="56">
        <f t="shared" si="26"/>
        <v>1916.6666666666667</v>
      </c>
      <c r="N29" s="56">
        <f t="shared" si="25"/>
        <v>1166.6666666666667</v>
      </c>
      <c r="O29" s="56">
        <f t="shared" si="25"/>
        <v>1383.3333333333333</v>
      </c>
      <c r="P29" s="56">
        <f t="shared" si="25"/>
        <v>1041.6666666666667</v>
      </c>
      <c r="Q29" s="42"/>
    </row>
    <row r="30" spans="2:17" ht="15.95" customHeight="1" x14ac:dyDescent="0.2">
      <c r="B30" s="43" t="s">
        <v>1</v>
      </c>
      <c r="C30" s="44" t="s">
        <v>66</v>
      </c>
      <c r="D30" s="31">
        <v>0.5</v>
      </c>
      <c r="E30" s="56">
        <f>(E26*E11/12*E15)*$D$30</f>
        <v>1458.3333333333333</v>
      </c>
      <c r="F30" s="56">
        <f t="shared" ref="F30:P30" si="27">(F26*F11/12*F15)*$D$30</f>
        <v>1183.3333333333333</v>
      </c>
      <c r="G30" s="56">
        <f t="shared" si="27"/>
        <v>1916.6666666666667</v>
      </c>
      <c r="H30" s="56">
        <f t="shared" ref="H30:M30" si="28">(H26*H11/12*H15)*$D$30</f>
        <v>1916.6666666666667</v>
      </c>
      <c r="I30" s="56">
        <f t="shared" si="28"/>
        <v>1916.6666666666667</v>
      </c>
      <c r="J30" s="56">
        <f t="shared" si="28"/>
        <v>1916.6666666666667</v>
      </c>
      <c r="K30" s="56">
        <f t="shared" si="28"/>
        <v>1916.6666666666667</v>
      </c>
      <c r="L30" s="56">
        <f t="shared" si="28"/>
        <v>1916.6666666666667</v>
      </c>
      <c r="M30" s="56">
        <f t="shared" si="28"/>
        <v>1916.6666666666667</v>
      </c>
      <c r="N30" s="56">
        <f t="shared" si="27"/>
        <v>1166.6666666666667</v>
      </c>
      <c r="O30" s="56">
        <f t="shared" si="27"/>
        <v>1383.3333333333333</v>
      </c>
      <c r="P30" s="56">
        <f t="shared" si="27"/>
        <v>1041.6666666666667</v>
      </c>
      <c r="Q30" s="42"/>
    </row>
    <row r="31" spans="2:17" ht="15.95" customHeight="1" x14ac:dyDescent="0.2">
      <c r="B31" s="43" t="s">
        <v>1</v>
      </c>
      <c r="C31" s="44" t="s">
        <v>67</v>
      </c>
      <c r="D31" s="57"/>
      <c r="E31" s="30">
        <v>52</v>
      </c>
      <c r="F31" s="30">
        <f>E31</f>
        <v>52</v>
      </c>
      <c r="G31" s="30">
        <f t="shared" ref="G31:P31" si="29">F31</f>
        <v>52</v>
      </c>
      <c r="H31" s="30">
        <f t="shared" ref="H31" si="30">G31</f>
        <v>52</v>
      </c>
      <c r="I31" s="30">
        <f t="shared" ref="I31" si="31">H31</f>
        <v>52</v>
      </c>
      <c r="J31" s="30">
        <f t="shared" ref="J31" si="32">I31</f>
        <v>52</v>
      </c>
      <c r="K31" s="30">
        <f t="shared" ref="K31" si="33">J31</f>
        <v>52</v>
      </c>
      <c r="L31" s="30">
        <f t="shared" ref="L31" si="34">K31</f>
        <v>52</v>
      </c>
      <c r="M31" s="30">
        <f t="shared" ref="M31" si="35">L31</f>
        <v>52</v>
      </c>
      <c r="N31" s="30">
        <f>G31</f>
        <v>52</v>
      </c>
      <c r="O31" s="30">
        <f t="shared" si="29"/>
        <v>52</v>
      </c>
      <c r="P31" s="30">
        <f t="shared" si="29"/>
        <v>52</v>
      </c>
      <c r="Q31" s="42"/>
    </row>
    <row r="32" spans="2:17" ht="15.95" customHeight="1" x14ac:dyDescent="0.2">
      <c r="B32" s="43" t="s">
        <v>1</v>
      </c>
      <c r="C32" s="44" t="s">
        <v>78</v>
      </c>
      <c r="D32" s="31">
        <v>0.01</v>
      </c>
      <c r="E32" s="80">
        <f>((E$27+E$28+E$31)*12+E$29+E$30)*$D$32</f>
        <v>480.60666666666674</v>
      </c>
      <c r="F32" s="80">
        <f t="shared" ref="F32:P32" si="36">((F$27+F$28+F$31)*12+F$29+F$30)*$D$32</f>
        <v>391.15466666666669</v>
      </c>
      <c r="G32" s="80">
        <f t="shared" si="36"/>
        <v>613.13333333333333</v>
      </c>
      <c r="H32" s="80">
        <f t="shared" si="36"/>
        <v>613.13333333333333</v>
      </c>
      <c r="I32" s="80">
        <f t="shared" si="36"/>
        <v>613.13333333333333</v>
      </c>
      <c r="J32" s="80">
        <f t="shared" si="36"/>
        <v>613.13333333333333</v>
      </c>
      <c r="K32" s="80">
        <f t="shared" si="36"/>
        <v>613.13333333333333</v>
      </c>
      <c r="L32" s="80">
        <f t="shared" si="36"/>
        <v>613.13333333333333</v>
      </c>
      <c r="M32" s="80">
        <f t="shared" si="36"/>
        <v>613.13333333333333</v>
      </c>
      <c r="N32" s="80">
        <f t="shared" si="36"/>
        <v>395.81333333333328</v>
      </c>
      <c r="O32" s="80">
        <f t="shared" si="36"/>
        <v>456.21066666666667</v>
      </c>
      <c r="P32" s="80">
        <f t="shared" si="36"/>
        <v>345.07333333333327</v>
      </c>
      <c r="Q32" s="42"/>
    </row>
    <row r="33" spans="2:19" ht="14.25" x14ac:dyDescent="0.2">
      <c r="B33" s="43" t="s">
        <v>1</v>
      </c>
      <c r="C33" s="44" t="s">
        <v>44</v>
      </c>
      <c r="D33" s="31">
        <v>0.03</v>
      </c>
      <c r="E33" s="80">
        <f>((E$27+E$28+E$31)*12+E$29+E$30)*$D$33</f>
        <v>1441.8200000000002</v>
      </c>
      <c r="F33" s="80">
        <f t="shared" ref="F33:P33" si="37">((F$27+F$28+F$31)*12+F$29+F$30)*$D$33</f>
        <v>1173.4639999999999</v>
      </c>
      <c r="G33" s="80">
        <f t="shared" si="37"/>
        <v>1839.3999999999999</v>
      </c>
      <c r="H33" s="80">
        <f t="shared" si="37"/>
        <v>1839.3999999999999</v>
      </c>
      <c r="I33" s="80">
        <f t="shared" si="37"/>
        <v>1839.3999999999999</v>
      </c>
      <c r="J33" s="80">
        <f t="shared" si="37"/>
        <v>1839.3999999999999</v>
      </c>
      <c r="K33" s="80">
        <f t="shared" si="37"/>
        <v>1839.3999999999999</v>
      </c>
      <c r="L33" s="80">
        <f t="shared" si="37"/>
        <v>1839.3999999999999</v>
      </c>
      <c r="M33" s="80">
        <f t="shared" si="37"/>
        <v>1839.3999999999999</v>
      </c>
      <c r="N33" s="80">
        <f t="shared" si="37"/>
        <v>1187.4399999999998</v>
      </c>
      <c r="O33" s="80">
        <f t="shared" si="37"/>
        <v>1368.6319999999998</v>
      </c>
      <c r="P33" s="80">
        <f t="shared" si="37"/>
        <v>1035.2199999999998</v>
      </c>
      <c r="Q33" s="42"/>
      <c r="R33" s="34" t="s">
        <v>33</v>
      </c>
    </row>
    <row r="34" spans="2:19" ht="28.5" customHeight="1" x14ac:dyDescent="0.2">
      <c r="B34" s="51" t="s">
        <v>3</v>
      </c>
      <c r="C34" s="58" t="s">
        <v>68</v>
      </c>
      <c r="D34" s="59"/>
      <c r="E34" s="81">
        <f>((E27+E28)*12+(E29+E30)+(E31*12)+E32+E33)*E23</f>
        <v>49983.093333333331</v>
      </c>
      <c r="F34" s="81">
        <f t="shared" ref="F34:P34" si="38">((F27+F28)*12+(F29+F30)+(F31*12)+F32+F33)*F23</f>
        <v>40680.085333333329</v>
      </c>
      <c r="G34" s="81">
        <f t="shared" si="38"/>
        <v>63765.866666666669</v>
      </c>
      <c r="H34" s="81">
        <f t="shared" ref="H34:M34" si="39">((H27+H28)*12+(H29+H30)+(H31*12)+H32+H33)*H23</f>
        <v>63765.866666666669</v>
      </c>
      <c r="I34" s="81">
        <f t="shared" si="39"/>
        <v>63765.866666666669</v>
      </c>
      <c r="J34" s="81">
        <f t="shared" si="39"/>
        <v>63765.866666666669</v>
      </c>
      <c r="K34" s="81">
        <f t="shared" si="39"/>
        <v>63765.866666666669</v>
      </c>
      <c r="L34" s="81">
        <f t="shared" si="39"/>
        <v>63765.866666666669</v>
      </c>
      <c r="M34" s="81">
        <f t="shared" si="39"/>
        <v>63765.866666666669</v>
      </c>
      <c r="N34" s="81">
        <f t="shared" si="38"/>
        <v>41164.58666666667</v>
      </c>
      <c r="O34" s="81">
        <f t="shared" si="38"/>
        <v>47445.909333333322</v>
      </c>
      <c r="P34" s="81">
        <f t="shared" si="38"/>
        <v>35887.626666666671</v>
      </c>
      <c r="Q34" s="42"/>
      <c r="R34" s="85" t="s">
        <v>31</v>
      </c>
    </row>
    <row r="35" spans="2:19" ht="12.75" customHeight="1" x14ac:dyDescent="0.2">
      <c r="B35" s="61"/>
      <c r="C35" s="62"/>
      <c r="D35" s="63"/>
      <c r="E35" s="64"/>
      <c r="F35" s="64"/>
      <c r="G35" s="64"/>
      <c r="H35" s="64"/>
      <c r="I35" s="64"/>
      <c r="J35" s="64"/>
      <c r="K35" s="64"/>
      <c r="L35" s="64"/>
      <c r="M35" s="64"/>
      <c r="N35" s="64"/>
      <c r="O35" s="64"/>
      <c r="P35" s="64"/>
      <c r="Q35" s="42"/>
      <c r="S35" s="60"/>
    </row>
    <row r="36" spans="2:19" ht="28.5" customHeight="1" thickBot="1" x14ac:dyDescent="0.25">
      <c r="B36" s="65" t="s">
        <v>45</v>
      </c>
      <c r="C36" s="66" t="s">
        <v>46</v>
      </c>
      <c r="D36" s="67" t="s">
        <v>47</v>
      </c>
      <c r="E36" s="68">
        <f>E34/E24</f>
        <v>34.141457194899814</v>
      </c>
      <c r="F36" s="68">
        <f t="shared" ref="F36:P36" si="40">F34/F24</f>
        <v>27.786943533697627</v>
      </c>
      <c r="G36" s="68">
        <f t="shared" si="40"/>
        <v>45.417283950617282</v>
      </c>
      <c r="H36" s="68">
        <f t="shared" ref="H36:M36" si="41">H34/H24</f>
        <v>45.417283950617282</v>
      </c>
      <c r="I36" s="68">
        <f t="shared" si="41"/>
        <v>45.417283950617282</v>
      </c>
      <c r="J36" s="68">
        <f t="shared" si="41"/>
        <v>45.417283950617282</v>
      </c>
      <c r="K36" s="68">
        <f t="shared" si="41"/>
        <v>45.417283950617282</v>
      </c>
      <c r="L36" s="68">
        <f t="shared" si="41"/>
        <v>45.417283950617282</v>
      </c>
      <c r="M36" s="68">
        <f t="shared" si="41"/>
        <v>45.417283950617282</v>
      </c>
      <c r="N36" s="68">
        <f t="shared" si="40"/>
        <v>27.01088363954506</v>
      </c>
      <c r="O36" s="68">
        <f t="shared" si="40"/>
        <v>32.40840801457194</v>
      </c>
      <c r="P36" s="69">
        <f t="shared" si="40"/>
        <v>24.513406193078328</v>
      </c>
      <c r="Q36" s="42"/>
    </row>
    <row r="37" spans="2:19" s="72" customFormat="1" ht="12.75" customHeight="1" thickTop="1" x14ac:dyDescent="0.2">
      <c r="B37" s="70"/>
      <c r="C37" s="71"/>
      <c r="D37" s="45"/>
      <c r="E37" s="55"/>
      <c r="F37" s="55"/>
      <c r="G37" s="55"/>
      <c r="H37" s="55"/>
      <c r="I37" s="55"/>
      <c r="J37" s="55"/>
      <c r="K37" s="55"/>
      <c r="L37" s="55"/>
      <c r="M37" s="55"/>
      <c r="N37" s="55"/>
      <c r="O37" s="55"/>
      <c r="P37" s="55"/>
      <c r="Q37" s="42"/>
    </row>
    <row r="38" spans="2:19" s="72" customFormat="1" ht="15.95" customHeight="1" x14ac:dyDescent="0.2">
      <c r="B38" s="43" t="s">
        <v>1</v>
      </c>
      <c r="C38" s="44" t="s">
        <v>87</v>
      </c>
      <c r="D38" s="31">
        <v>0.3</v>
      </c>
      <c r="E38" s="73">
        <f>E$36*$D38</f>
        <v>10.242437158469944</v>
      </c>
      <c r="F38" s="73">
        <f t="shared" ref="F38:P39" si="42">F$36*$D38</f>
        <v>8.3360830601092886</v>
      </c>
      <c r="G38" s="73">
        <f t="shared" si="42"/>
        <v>13.625185185185185</v>
      </c>
      <c r="H38" s="73">
        <f t="shared" si="42"/>
        <v>13.625185185185185</v>
      </c>
      <c r="I38" s="73">
        <f t="shared" si="42"/>
        <v>13.625185185185185</v>
      </c>
      <c r="J38" s="73">
        <f t="shared" si="42"/>
        <v>13.625185185185185</v>
      </c>
      <c r="K38" s="73">
        <f t="shared" si="42"/>
        <v>13.625185185185185</v>
      </c>
      <c r="L38" s="73">
        <f t="shared" si="42"/>
        <v>13.625185185185185</v>
      </c>
      <c r="M38" s="73">
        <f t="shared" si="42"/>
        <v>13.625185185185185</v>
      </c>
      <c r="N38" s="73">
        <f t="shared" si="42"/>
        <v>8.1032650918635181</v>
      </c>
      <c r="O38" s="73">
        <f t="shared" si="42"/>
        <v>9.7225224043715812</v>
      </c>
      <c r="P38" s="73">
        <f t="shared" si="42"/>
        <v>7.3540218579234979</v>
      </c>
      <c r="Q38" s="42"/>
    </row>
    <row r="39" spans="2:19" s="72" customFormat="1" ht="15.95" customHeight="1" x14ac:dyDescent="0.2">
      <c r="B39" s="43" t="s">
        <v>1</v>
      </c>
      <c r="C39" s="44" t="s">
        <v>79</v>
      </c>
      <c r="D39" s="31">
        <v>0.12</v>
      </c>
      <c r="E39" s="73">
        <f>E$36*$D39</f>
        <v>4.0969748633879775</v>
      </c>
      <c r="F39" s="73">
        <f t="shared" si="42"/>
        <v>3.3344332240437153</v>
      </c>
      <c r="G39" s="73">
        <f t="shared" si="42"/>
        <v>5.4500740740740738</v>
      </c>
      <c r="H39" s="73">
        <f t="shared" si="42"/>
        <v>5.4500740740740738</v>
      </c>
      <c r="I39" s="73">
        <f t="shared" si="42"/>
        <v>5.4500740740740738</v>
      </c>
      <c r="J39" s="73">
        <f t="shared" si="42"/>
        <v>5.4500740740740738</v>
      </c>
      <c r="K39" s="73">
        <f t="shared" si="42"/>
        <v>5.4500740740740738</v>
      </c>
      <c r="L39" s="73">
        <f t="shared" si="42"/>
        <v>5.4500740740740738</v>
      </c>
      <c r="M39" s="73">
        <f t="shared" si="42"/>
        <v>5.4500740740740738</v>
      </c>
      <c r="N39" s="73">
        <f t="shared" si="42"/>
        <v>3.241306036745407</v>
      </c>
      <c r="O39" s="73">
        <f t="shared" si="42"/>
        <v>3.8890089617486328</v>
      </c>
      <c r="P39" s="73">
        <f t="shared" si="42"/>
        <v>2.9416087431693994</v>
      </c>
      <c r="Q39" s="42"/>
    </row>
    <row r="40" spans="2:19" s="72" customFormat="1" ht="12.75" customHeight="1" x14ac:dyDescent="0.2">
      <c r="B40" s="70"/>
      <c r="C40" s="71"/>
      <c r="D40" s="74"/>
      <c r="E40" s="75"/>
      <c r="F40" s="75"/>
      <c r="G40" s="75"/>
      <c r="H40" s="75"/>
      <c r="I40" s="75"/>
      <c r="J40" s="75"/>
      <c r="K40" s="75"/>
      <c r="L40" s="75"/>
      <c r="M40" s="75"/>
      <c r="N40" s="75"/>
      <c r="O40" s="75"/>
      <c r="P40" s="75"/>
      <c r="Q40" s="42"/>
    </row>
    <row r="41" spans="2:19" ht="28.5" customHeight="1" thickBot="1" x14ac:dyDescent="0.25">
      <c r="B41" s="65" t="s">
        <v>45</v>
      </c>
      <c r="C41" s="66" t="s">
        <v>48</v>
      </c>
      <c r="D41" s="67" t="s">
        <v>47</v>
      </c>
      <c r="E41" s="68">
        <f>E36+E38+E39</f>
        <v>48.480869216757732</v>
      </c>
      <c r="F41" s="68">
        <f t="shared" ref="F41:P41" si="43">F36+F38+F39</f>
        <v>39.457459817850626</v>
      </c>
      <c r="G41" s="68">
        <f t="shared" si="43"/>
        <v>64.492543209876544</v>
      </c>
      <c r="H41" s="68">
        <f t="shared" ref="H41:M41" si="44">H36+H38+H39</f>
        <v>64.492543209876544</v>
      </c>
      <c r="I41" s="68">
        <f t="shared" si="44"/>
        <v>64.492543209876544</v>
      </c>
      <c r="J41" s="68">
        <f t="shared" si="44"/>
        <v>64.492543209876544</v>
      </c>
      <c r="K41" s="68">
        <f t="shared" si="44"/>
        <v>64.492543209876544</v>
      </c>
      <c r="L41" s="68">
        <f t="shared" si="44"/>
        <v>64.492543209876544</v>
      </c>
      <c r="M41" s="68">
        <f t="shared" si="44"/>
        <v>64.492543209876544</v>
      </c>
      <c r="N41" s="68">
        <f t="shared" si="43"/>
        <v>38.355454768153983</v>
      </c>
      <c r="O41" s="68">
        <f t="shared" si="43"/>
        <v>46.019939380692151</v>
      </c>
      <c r="P41" s="68">
        <f t="shared" si="43"/>
        <v>34.809036794171227</v>
      </c>
      <c r="Q41" s="42"/>
    </row>
    <row r="42" spans="2:19" ht="15" thickTop="1" x14ac:dyDescent="0.2">
      <c r="B42" s="76"/>
      <c r="C42" s="77"/>
      <c r="D42" s="42"/>
      <c r="E42" s="42"/>
      <c r="F42" s="42"/>
      <c r="G42" s="42"/>
      <c r="H42" s="42"/>
      <c r="I42" s="42"/>
      <c r="J42" s="42"/>
      <c r="K42" s="42"/>
      <c r="L42" s="42"/>
      <c r="M42" s="42"/>
      <c r="N42" s="42"/>
      <c r="O42" s="42"/>
      <c r="P42" s="42"/>
      <c r="Q42" s="42"/>
    </row>
    <row r="43" spans="2:19" ht="14.25" customHeight="1" x14ac:dyDescent="0.2">
      <c r="B43" s="76"/>
      <c r="C43" s="77"/>
      <c r="D43" s="42"/>
      <c r="E43" s="42"/>
      <c r="F43" s="42"/>
      <c r="G43" s="42"/>
      <c r="H43" s="42"/>
      <c r="I43" s="42"/>
      <c r="J43" s="42"/>
      <c r="K43" s="42"/>
      <c r="L43" s="42"/>
      <c r="M43" s="42"/>
      <c r="N43" s="42"/>
      <c r="O43" s="42"/>
      <c r="P43" s="42"/>
      <c r="Q43" s="42"/>
    </row>
    <row r="44" spans="2:19" ht="14.25" customHeight="1" x14ac:dyDescent="0.2">
      <c r="B44" s="76"/>
      <c r="C44" s="77" t="s">
        <v>63</v>
      </c>
      <c r="D44" s="42"/>
      <c r="E44" s="42"/>
      <c r="F44" s="42"/>
      <c r="G44" s="42"/>
      <c r="H44" s="42"/>
      <c r="I44" s="42"/>
      <c r="J44" s="42"/>
      <c r="K44" s="42"/>
      <c r="L44" s="42"/>
      <c r="M44" s="42"/>
      <c r="N44" s="42"/>
      <c r="O44" s="42"/>
      <c r="P44" s="42"/>
      <c r="Q44" s="42"/>
    </row>
    <row r="45" spans="2:19" ht="14.25" customHeight="1" x14ac:dyDescent="0.2">
      <c r="B45" s="76"/>
      <c r="C45" s="77"/>
      <c r="D45" s="42"/>
      <c r="E45" s="42"/>
      <c r="F45" s="42"/>
      <c r="G45" s="42"/>
      <c r="H45" s="42"/>
      <c r="I45" s="42"/>
      <c r="J45" s="42"/>
      <c r="K45" s="42"/>
      <c r="L45" s="42"/>
      <c r="M45" s="42"/>
      <c r="N45" s="42"/>
      <c r="O45" s="42"/>
      <c r="P45" s="42"/>
      <c r="Q45" s="42"/>
    </row>
    <row r="46" spans="2:19" ht="14.25" customHeight="1" x14ac:dyDescent="0.2">
      <c r="B46" s="76"/>
      <c r="C46" s="77"/>
      <c r="D46" s="42"/>
      <c r="E46" s="42"/>
      <c r="F46" s="42"/>
      <c r="G46" s="42"/>
      <c r="H46" s="42"/>
      <c r="I46" s="42"/>
      <c r="J46" s="42"/>
      <c r="K46" s="42"/>
      <c r="L46" s="42"/>
      <c r="M46" s="42"/>
      <c r="N46" s="42"/>
      <c r="O46" s="42"/>
      <c r="P46" s="42"/>
      <c r="Q46" s="42"/>
    </row>
    <row r="47" spans="2:19" ht="14.25" customHeight="1" x14ac:dyDescent="0.2">
      <c r="B47" s="76"/>
      <c r="C47" s="77"/>
      <c r="D47" s="42"/>
      <c r="E47" s="42"/>
      <c r="F47" s="42"/>
      <c r="G47" s="42"/>
      <c r="H47" s="42"/>
      <c r="I47" s="42"/>
      <c r="J47" s="42"/>
      <c r="K47" s="42"/>
      <c r="L47" s="42"/>
      <c r="M47" s="42"/>
      <c r="N47" s="42"/>
      <c r="O47" s="42"/>
      <c r="P47" s="42"/>
      <c r="Q47" s="42"/>
    </row>
    <row r="48" spans="2:19" ht="14.25" customHeight="1" x14ac:dyDescent="0.2">
      <c r="B48" s="76"/>
      <c r="C48" s="77"/>
      <c r="D48" s="42"/>
      <c r="E48" s="42"/>
      <c r="F48" s="42"/>
      <c r="G48" s="42"/>
      <c r="H48" s="42"/>
      <c r="I48" s="42"/>
      <c r="J48" s="42"/>
      <c r="K48" s="42"/>
      <c r="L48" s="42"/>
      <c r="M48" s="42"/>
      <c r="N48" s="42"/>
      <c r="O48" s="42"/>
      <c r="P48" s="42"/>
      <c r="Q48" s="42"/>
    </row>
    <row r="49" spans="2:17" ht="14.25" customHeight="1" x14ac:dyDescent="0.2">
      <c r="B49" s="76"/>
      <c r="C49" s="77"/>
      <c r="D49" s="42"/>
      <c r="E49" s="42"/>
      <c r="F49" s="42"/>
      <c r="G49" s="42"/>
      <c r="H49" s="42"/>
      <c r="I49" s="42"/>
      <c r="J49" s="42"/>
      <c r="K49" s="42"/>
      <c r="L49" s="42"/>
      <c r="M49" s="42"/>
      <c r="N49" s="42"/>
      <c r="O49" s="42"/>
      <c r="P49" s="42"/>
      <c r="Q49" s="42"/>
    </row>
    <row r="50" spans="2:17" ht="14.25" customHeight="1" x14ac:dyDescent="0.2">
      <c r="B50" s="76"/>
      <c r="C50" s="78" t="s">
        <v>53</v>
      </c>
      <c r="D50" s="42"/>
      <c r="E50" s="42"/>
      <c r="F50" s="42"/>
      <c r="G50" s="42"/>
      <c r="H50" s="42"/>
      <c r="I50" s="42"/>
      <c r="J50" s="42"/>
      <c r="K50" s="42"/>
      <c r="L50" s="42"/>
      <c r="M50" s="42"/>
      <c r="N50" s="42"/>
      <c r="O50" s="42"/>
      <c r="P50" s="42"/>
      <c r="Q50" s="42"/>
    </row>
    <row r="51" spans="2:17" ht="14.25" customHeight="1" x14ac:dyDescent="0.2">
      <c r="B51" s="76"/>
      <c r="C51" s="77" t="s">
        <v>54</v>
      </c>
      <c r="D51" s="42"/>
      <c r="E51" s="79">
        <f>E36</f>
        <v>34.141457194899814</v>
      </c>
      <c r="F51" s="79">
        <f t="shared" ref="F51:P51" si="45">F36</f>
        <v>27.786943533697627</v>
      </c>
      <c r="G51" s="79">
        <f t="shared" si="45"/>
        <v>45.417283950617282</v>
      </c>
      <c r="H51" s="79">
        <f t="shared" ref="H51:M51" si="46">H36</f>
        <v>45.417283950617282</v>
      </c>
      <c r="I51" s="79">
        <f t="shared" si="46"/>
        <v>45.417283950617282</v>
      </c>
      <c r="J51" s="79">
        <f t="shared" si="46"/>
        <v>45.417283950617282</v>
      </c>
      <c r="K51" s="79">
        <f t="shared" si="46"/>
        <v>45.417283950617282</v>
      </c>
      <c r="L51" s="79">
        <f t="shared" si="46"/>
        <v>45.417283950617282</v>
      </c>
      <c r="M51" s="79">
        <f t="shared" si="46"/>
        <v>45.417283950617282</v>
      </c>
      <c r="N51" s="79">
        <f t="shared" si="45"/>
        <v>27.01088363954506</v>
      </c>
      <c r="O51" s="79">
        <f t="shared" si="45"/>
        <v>32.40840801457194</v>
      </c>
      <c r="P51" s="79">
        <f t="shared" si="45"/>
        <v>24.513406193078328</v>
      </c>
      <c r="Q51" s="42"/>
    </row>
    <row r="52" spans="2:17" ht="14.25" x14ac:dyDescent="0.2">
      <c r="B52" s="76"/>
      <c r="C52" s="77" t="s">
        <v>55</v>
      </c>
      <c r="D52" s="42"/>
      <c r="E52" s="32">
        <f>ROUNDUP(E41,0)</f>
        <v>49</v>
      </c>
      <c r="F52" s="32">
        <f t="shared" ref="F52:P52" si="47">ROUNDUP(F41,0)</f>
        <v>40</v>
      </c>
      <c r="G52" s="32">
        <f t="shared" si="47"/>
        <v>65</v>
      </c>
      <c r="H52" s="32">
        <f t="shared" ref="H52:M52" si="48">ROUNDUP(H41,0)</f>
        <v>65</v>
      </c>
      <c r="I52" s="32">
        <f t="shared" si="48"/>
        <v>65</v>
      </c>
      <c r="J52" s="32">
        <f t="shared" si="48"/>
        <v>65</v>
      </c>
      <c r="K52" s="32">
        <f t="shared" si="48"/>
        <v>65</v>
      </c>
      <c r="L52" s="32">
        <f t="shared" si="48"/>
        <v>65</v>
      </c>
      <c r="M52" s="32">
        <f t="shared" si="48"/>
        <v>65</v>
      </c>
      <c r="N52" s="32">
        <f t="shared" si="47"/>
        <v>39</v>
      </c>
      <c r="O52" s="32">
        <f t="shared" si="47"/>
        <v>47</v>
      </c>
      <c r="P52" s="32">
        <f t="shared" si="47"/>
        <v>35</v>
      </c>
      <c r="Q52" s="42"/>
    </row>
    <row r="53" spans="2:17" ht="14.25" x14ac:dyDescent="0.2">
      <c r="B53" s="76"/>
      <c r="C53" s="77"/>
      <c r="D53" s="42"/>
      <c r="E53" s="42"/>
      <c r="F53" s="42"/>
      <c r="G53" s="42"/>
      <c r="H53" s="42"/>
      <c r="I53" s="42"/>
      <c r="J53" s="42"/>
      <c r="K53" s="42"/>
      <c r="L53" s="42"/>
      <c r="M53" s="42"/>
      <c r="N53" s="42"/>
      <c r="O53" s="42"/>
      <c r="P53" s="42"/>
      <c r="Q53" s="42"/>
    </row>
    <row r="54" spans="2:17" ht="14.25" x14ac:dyDescent="0.2">
      <c r="B54" s="76"/>
      <c r="C54" s="77"/>
      <c r="D54" s="42"/>
      <c r="E54" s="42"/>
      <c r="F54" s="42"/>
      <c r="G54" s="42"/>
      <c r="H54" s="42"/>
      <c r="I54" s="42"/>
      <c r="J54" s="42"/>
      <c r="K54" s="42"/>
      <c r="L54" s="42"/>
      <c r="M54" s="42"/>
      <c r="N54" s="42"/>
      <c r="O54" s="42"/>
      <c r="P54" s="42"/>
      <c r="Q54" s="42"/>
    </row>
    <row r="55" spans="2:17" ht="14.25" x14ac:dyDescent="0.2">
      <c r="B55" s="76"/>
      <c r="C55" s="77"/>
      <c r="D55" s="42"/>
      <c r="E55" s="42"/>
      <c r="F55" s="42"/>
      <c r="G55" s="42"/>
      <c r="H55" s="42"/>
      <c r="I55" s="42"/>
      <c r="J55" s="42"/>
      <c r="K55" s="42"/>
      <c r="L55" s="42"/>
      <c r="M55" s="42"/>
      <c r="N55" s="42"/>
      <c r="O55" s="42"/>
      <c r="P55" s="42"/>
      <c r="Q55" s="42"/>
    </row>
    <row r="56" spans="2:17" ht="14.25" x14ac:dyDescent="0.2">
      <c r="B56" s="76"/>
      <c r="C56" s="77"/>
      <c r="D56" s="42"/>
      <c r="E56" s="42"/>
      <c r="F56" s="42"/>
      <c r="G56" s="42"/>
      <c r="H56" s="42"/>
      <c r="I56" s="42"/>
      <c r="J56" s="42"/>
      <c r="K56" s="42"/>
      <c r="L56" s="42"/>
      <c r="M56" s="42"/>
      <c r="N56" s="42"/>
      <c r="O56" s="42"/>
      <c r="P56" s="42"/>
      <c r="Q56" s="42"/>
    </row>
    <row r="57" spans="2:17" ht="14.25" x14ac:dyDescent="0.2">
      <c r="B57" s="76"/>
      <c r="C57" s="77"/>
      <c r="D57" s="42"/>
      <c r="E57" s="42"/>
      <c r="F57" s="42"/>
      <c r="G57" s="42"/>
      <c r="H57" s="42"/>
      <c r="I57" s="42"/>
      <c r="J57" s="42"/>
      <c r="K57" s="42"/>
      <c r="L57" s="42"/>
      <c r="M57" s="42"/>
      <c r="N57" s="42"/>
      <c r="O57" s="42"/>
      <c r="P57" s="42"/>
    </row>
    <row r="58" spans="2:17" ht="14.25" x14ac:dyDescent="0.2">
      <c r="B58" s="76"/>
      <c r="C58" s="77"/>
      <c r="D58" s="42"/>
      <c r="E58" s="42"/>
      <c r="F58" s="42"/>
      <c r="G58" s="42"/>
      <c r="H58" s="42"/>
      <c r="I58" s="42"/>
      <c r="J58" s="42"/>
      <c r="K58" s="42"/>
      <c r="L58" s="42"/>
      <c r="M58" s="42"/>
      <c r="N58" s="42"/>
      <c r="O58" s="42"/>
      <c r="P58" s="42"/>
    </row>
  </sheetData>
  <sheetProtection password="88B6" sheet="1" selectLockedCells="1"/>
  <mergeCells count="2">
    <mergeCell ref="B4:C4"/>
    <mergeCell ref="R2:S2"/>
  </mergeCells>
  <hyperlinks>
    <hyperlink ref="R34" r:id="rId1"/>
    <hyperlink ref="R2:S2" location="Anwendungshilfe!A1" display="Anwendungshilfe"/>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Stundenverrechnungssatzberechnung&amp;C&amp;8&amp;H Seite &amp;P&amp;R&amp;8 &amp;D / Verfasser </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85"/>
  <sheetViews>
    <sheetView tabSelected="1" workbookViewId="0">
      <pane ySplit="12" topLeftCell="A13" activePane="bottomLeft" state="frozen"/>
      <selection pane="bottomLeft"/>
    </sheetView>
  </sheetViews>
  <sheetFormatPr baseColWidth="10" defaultColWidth="11.42578125" defaultRowHeight="15" x14ac:dyDescent="0.25"/>
  <cols>
    <col min="1" max="1" width="1.42578125" style="1" customWidth="1"/>
    <col min="2" max="2" width="3.28515625" style="1" customWidth="1"/>
    <col min="3" max="3" width="4" style="1" customWidth="1"/>
    <col min="4" max="4" width="60.85546875" style="1" customWidth="1"/>
    <col min="5" max="16384" width="11.42578125" style="1"/>
  </cols>
  <sheetData>
    <row r="1" spans="2:12" ht="6.75" customHeight="1" x14ac:dyDescent="0.25"/>
    <row r="2" spans="2:12" ht="21" x14ac:dyDescent="0.35">
      <c r="B2" s="86" t="s">
        <v>35</v>
      </c>
      <c r="C2" s="87"/>
      <c r="D2" s="87"/>
      <c r="E2" s="87"/>
      <c r="F2" s="87"/>
      <c r="G2" s="87"/>
      <c r="H2" s="87"/>
      <c r="I2" s="87"/>
      <c r="J2" s="87"/>
    </row>
    <row r="3" spans="2:12" ht="15" customHeight="1" x14ac:dyDescent="0.25">
      <c r="B3" s="88"/>
      <c r="C3" s="89"/>
      <c r="D3" s="90"/>
      <c r="E3" s="90"/>
      <c r="F3" s="90"/>
      <c r="G3" s="91"/>
      <c r="H3" s="91"/>
      <c r="I3" s="91"/>
      <c r="J3" s="91"/>
    </row>
    <row r="4" spans="2:12" ht="15" customHeight="1" x14ac:dyDescent="0.25">
      <c r="B4" s="92"/>
      <c r="C4" s="93"/>
      <c r="D4" s="94"/>
      <c r="E4" s="94"/>
      <c r="F4" s="94"/>
      <c r="G4" s="95"/>
      <c r="H4" s="95"/>
      <c r="I4" s="95"/>
      <c r="J4" s="95"/>
      <c r="L4" s="2"/>
    </row>
    <row r="5" spans="2:12" ht="8.25" customHeight="1" x14ac:dyDescent="0.25"/>
    <row r="6" spans="2:12" ht="15" customHeight="1" x14ac:dyDescent="0.3">
      <c r="B6" s="3" t="s">
        <v>4</v>
      </c>
      <c r="C6" s="4"/>
      <c r="D6" s="4"/>
      <c r="E6" s="4"/>
      <c r="F6" s="4"/>
      <c r="G6" s="4"/>
      <c r="H6" s="4"/>
      <c r="I6" s="4"/>
      <c r="J6" s="4"/>
    </row>
    <row r="7" spans="2:12" ht="6.75" customHeight="1" x14ac:dyDescent="0.3">
      <c r="B7" s="4"/>
      <c r="C7" s="4"/>
      <c r="D7" s="4"/>
      <c r="E7" s="4"/>
      <c r="F7" s="4"/>
      <c r="G7" s="4"/>
      <c r="H7" s="5"/>
      <c r="I7" s="6"/>
      <c r="J7" s="4"/>
    </row>
    <row r="8" spans="2:12" x14ac:dyDescent="0.25">
      <c r="B8" s="4"/>
      <c r="C8" s="7" t="s">
        <v>5</v>
      </c>
      <c r="D8" s="8" t="s">
        <v>23</v>
      </c>
      <c r="E8" s="4"/>
      <c r="F8" s="4"/>
      <c r="G8" s="4"/>
      <c r="H8" s="9"/>
      <c r="I8" s="4"/>
      <c r="J8" s="4"/>
      <c r="L8" s="2"/>
    </row>
    <row r="9" spans="2:12" x14ac:dyDescent="0.25">
      <c r="B9" s="4"/>
      <c r="C9" s="7" t="s">
        <v>6</v>
      </c>
      <c r="D9" s="8" t="s">
        <v>76</v>
      </c>
      <c r="E9" s="4"/>
      <c r="F9" s="4"/>
      <c r="G9" s="4"/>
      <c r="H9" s="9"/>
      <c r="I9" s="4"/>
      <c r="J9" s="4"/>
    </row>
    <row r="10" spans="2:12" x14ac:dyDescent="0.25">
      <c r="B10" s="4"/>
      <c r="C10" s="7" t="s">
        <v>7</v>
      </c>
      <c r="D10" s="8" t="s">
        <v>8</v>
      </c>
      <c r="E10" s="4"/>
      <c r="F10" s="4"/>
      <c r="G10" s="4"/>
      <c r="H10" s="9"/>
      <c r="I10" s="10"/>
      <c r="J10" s="4"/>
      <c r="L10" s="11"/>
    </row>
    <row r="11" spans="2:12" x14ac:dyDescent="0.25">
      <c r="B11" s="4"/>
      <c r="C11" s="7" t="s">
        <v>9</v>
      </c>
      <c r="D11" s="8" t="s">
        <v>77</v>
      </c>
      <c r="E11" s="4"/>
      <c r="F11" s="4"/>
      <c r="G11" s="4"/>
      <c r="H11" s="9"/>
      <c r="I11" s="10"/>
      <c r="J11" s="4"/>
    </row>
    <row r="12" spans="2:12" ht="6.75" customHeight="1" x14ac:dyDescent="0.3">
      <c r="B12" s="4"/>
      <c r="C12" s="4"/>
      <c r="D12" s="4"/>
      <c r="E12" s="4"/>
      <c r="F12" s="4"/>
      <c r="G12" s="4"/>
      <c r="H12" s="5"/>
      <c r="I12" s="6"/>
      <c r="J12" s="4"/>
    </row>
    <row r="13" spans="2:12" ht="18.75" x14ac:dyDescent="0.3">
      <c r="B13" s="3" t="str">
        <f>CONCATENATE($C$8," ",$D$8)</f>
        <v>1. Technische Informationen zur Anwendung des Tools</v>
      </c>
      <c r="C13" s="4"/>
      <c r="D13" s="4"/>
      <c r="E13" s="4"/>
      <c r="F13" s="4"/>
      <c r="G13" s="4"/>
      <c r="H13" s="4"/>
      <c r="I13" s="4"/>
      <c r="J13" s="4"/>
    </row>
    <row r="14" spans="2:12" x14ac:dyDescent="0.25">
      <c r="B14" s="4"/>
      <c r="C14" s="4"/>
      <c r="D14" s="4"/>
      <c r="E14" s="4"/>
      <c r="F14" s="4"/>
      <c r="G14" s="4"/>
      <c r="H14" s="4"/>
      <c r="I14" s="4"/>
      <c r="J14" s="4"/>
    </row>
    <row r="15" spans="2:12" ht="15.75" x14ac:dyDescent="0.25">
      <c r="B15" s="12"/>
      <c r="C15" s="13" t="s">
        <v>10</v>
      </c>
      <c r="D15" s="13"/>
      <c r="E15" s="13"/>
      <c r="F15" s="13"/>
      <c r="G15" s="13"/>
      <c r="H15" s="13"/>
      <c r="I15" s="13"/>
      <c r="J15" s="13"/>
    </row>
    <row r="16" spans="2:12" ht="15.75" x14ac:dyDescent="0.25">
      <c r="B16" s="4"/>
      <c r="C16" s="14" t="s">
        <v>11</v>
      </c>
      <c r="D16" s="13"/>
      <c r="E16" s="14" t="s">
        <v>12</v>
      </c>
      <c r="F16" s="13"/>
      <c r="G16" s="13"/>
      <c r="H16" s="13"/>
      <c r="I16" s="13"/>
      <c r="J16" s="13"/>
    </row>
    <row r="17" spans="2:10" ht="15.75" x14ac:dyDescent="0.25">
      <c r="B17" s="4"/>
      <c r="C17" s="13"/>
      <c r="D17" s="15" t="s">
        <v>74</v>
      </c>
      <c r="E17" s="82" t="s">
        <v>75</v>
      </c>
      <c r="F17" s="16"/>
      <c r="G17" s="16"/>
      <c r="H17" s="13"/>
      <c r="I17" s="13"/>
      <c r="J17" s="13"/>
    </row>
    <row r="18" spans="2:10" ht="15" customHeight="1" x14ac:dyDescent="0.25">
      <c r="B18" s="4"/>
      <c r="C18" s="13"/>
      <c r="D18" s="17" t="s">
        <v>24</v>
      </c>
      <c r="E18" s="13"/>
      <c r="F18" s="13"/>
      <c r="G18" s="13"/>
      <c r="H18" s="13"/>
      <c r="I18" s="13"/>
      <c r="J18" s="13"/>
    </row>
    <row r="19" spans="2:10" x14ac:dyDescent="0.25">
      <c r="B19" s="4"/>
      <c r="C19" s="4"/>
      <c r="D19" s="4"/>
      <c r="E19" s="4"/>
      <c r="F19" s="4"/>
      <c r="G19" s="4"/>
      <c r="H19" s="4"/>
      <c r="I19" s="4"/>
      <c r="J19" s="4"/>
    </row>
    <row r="20" spans="2:10" ht="18.75" x14ac:dyDescent="0.3">
      <c r="B20" s="3" t="str">
        <f>CONCATENATE($C$9," ",$D$9)</f>
        <v>2. Praktische Hinweise zum Erstellen/Ausfüllen der Stundensatzberechnung</v>
      </c>
      <c r="C20" s="4"/>
      <c r="D20" s="4"/>
      <c r="E20" s="4"/>
      <c r="F20" s="4"/>
      <c r="G20" s="4"/>
      <c r="H20" s="4"/>
      <c r="I20" s="4"/>
      <c r="J20" s="4"/>
    </row>
    <row r="21" spans="2:10" ht="9" customHeight="1" x14ac:dyDescent="0.25">
      <c r="B21" s="4"/>
      <c r="C21" s="4"/>
      <c r="D21" s="4"/>
      <c r="E21" s="4"/>
      <c r="F21" s="4"/>
      <c r="G21" s="4"/>
      <c r="H21" s="4"/>
      <c r="I21" s="4"/>
      <c r="J21" s="4"/>
    </row>
    <row r="22" spans="2:10" x14ac:dyDescent="0.25">
      <c r="B22" s="4"/>
      <c r="C22" s="4"/>
      <c r="D22" s="4"/>
      <c r="E22" s="4"/>
      <c r="F22" s="4"/>
      <c r="G22" s="4"/>
      <c r="H22" s="4"/>
      <c r="I22" s="4"/>
      <c r="J22" s="4"/>
    </row>
    <row r="23" spans="2:10" x14ac:dyDescent="0.25">
      <c r="B23" s="4"/>
      <c r="C23" s="4"/>
      <c r="D23" s="4"/>
      <c r="E23" s="4"/>
      <c r="F23" s="4"/>
      <c r="G23" s="4"/>
      <c r="H23" s="4"/>
      <c r="I23" s="4"/>
      <c r="J23" s="4"/>
    </row>
    <row r="24" spans="2:10" x14ac:dyDescent="0.25">
      <c r="B24" s="4"/>
      <c r="C24" s="4"/>
      <c r="D24" s="4"/>
      <c r="E24" s="4"/>
      <c r="F24" s="4"/>
      <c r="G24" s="4"/>
      <c r="H24" s="4"/>
      <c r="I24" s="4"/>
      <c r="J24" s="4"/>
    </row>
    <row r="25" spans="2:10" x14ac:dyDescent="0.25">
      <c r="B25" s="4"/>
      <c r="C25" s="4"/>
      <c r="D25" s="4"/>
      <c r="E25" s="4"/>
      <c r="F25" s="4"/>
      <c r="G25" s="4"/>
      <c r="H25" s="4"/>
      <c r="I25" s="4"/>
      <c r="J25" s="4"/>
    </row>
    <row r="26" spans="2:10" x14ac:dyDescent="0.25">
      <c r="B26" s="4"/>
      <c r="C26" s="4"/>
      <c r="D26" s="4"/>
      <c r="E26" s="4"/>
      <c r="F26" s="4"/>
      <c r="G26" s="4"/>
      <c r="H26" s="4"/>
      <c r="I26" s="4"/>
      <c r="J26" s="4"/>
    </row>
    <row r="27" spans="2:10" x14ac:dyDescent="0.25">
      <c r="B27" s="4"/>
      <c r="C27" s="4"/>
      <c r="D27" s="4"/>
      <c r="E27" s="4"/>
      <c r="F27" s="4"/>
      <c r="G27" s="4"/>
      <c r="H27" s="4"/>
      <c r="I27" s="4"/>
      <c r="J27" s="4"/>
    </row>
    <row r="28" spans="2:10" x14ac:dyDescent="0.25">
      <c r="B28" s="4"/>
      <c r="C28" s="4"/>
      <c r="D28" s="4"/>
      <c r="E28" s="4"/>
      <c r="F28" s="4"/>
      <c r="G28" s="4"/>
      <c r="H28" s="4"/>
      <c r="I28" s="4"/>
      <c r="J28" s="4"/>
    </row>
    <row r="29" spans="2:10" x14ac:dyDescent="0.25">
      <c r="B29" s="4"/>
      <c r="C29" s="4"/>
      <c r="D29" s="4"/>
      <c r="E29" s="4"/>
      <c r="F29" s="4"/>
      <c r="G29" s="4"/>
      <c r="H29" s="4"/>
      <c r="I29" s="4"/>
      <c r="J29" s="4"/>
    </row>
    <row r="30" spans="2:10" x14ac:dyDescent="0.25">
      <c r="B30" s="4"/>
      <c r="C30" s="4"/>
      <c r="D30" s="4"/>
      <c r="E30" s="4"/>
      <c r="F30" s="4"/>
      <c r="G30" s="4"/>
      <c r="H30" s="4"/>
      <c r="I30" s="4"/>
      <c r="J30" s="4"/>
    </row>
    <row r="31" spans="2:10" x14ac:dyDescent="0.25">
      <c r="B31" s="4"/>
      <c r="C31" s="4"/>
      <c r="D31" s="4"/>
      <c r="E31" s="4"/>
      <c r="F31" s="4"/>
      <c r="G31" s="4"/>
      <c r="H31" s="4"/>
      <c r="I31" s="4"/>
      <c r="J31" s="4"/>
    </row>
    <row r="32" spans="2:10" x14ac:dyDescent="0.25">
      <c r="B32" s="4"/>
      <c r="C32" s="4"/>
      <c r="D32" s="4"/>
      <c r="E32" s="4"/>
      <c r="F32" s="4"/>
      <c r="G32" s="4"/>
      <c r="H32" s="4"/>
      <c r="I32" s="4"/>
      <c r="J32" s="4"/>
    </row>
    <row r="33" spans="2:10" ht="18.75" x14ac:dyDescent="0.3">
      <c r="B33" s="3" t="str">
        <f>CONCATENATE($C$10," ",$D$10)</f>
        <v>3. Kostenlose Version vers. Premiumversion</v>
      </c>
      <c r="C33" s="4"/>
      <c r="D33" s="4"/>
      <c r="E33" s="4"/>
      <c r="F33" s="4"/>
      <c r="G33" s="4"/>
      <c r="H33" s="4"/>
      <c r="I33" s="4"/>
      <c r="J33" s="4"/>
    </row>
    <row r="34" spans="2:10" x14ac:dyDescent="0.25">
      <c r="B34" s="4"/>
      <c r="C34" s="4"/>
      <c r="D34" s="4"/>
      <c r="E34" s="4"/>
      <c r="F34" s="4"/>
      <c r="G34" s="4"/>
      <c r="H34" s="4"/>
      <c r="I34" s="4"/>
      <c r="J34" s="4"/>
    </row>
    <row r="35" spans="2:10" ht="15.75" x14ac:dyDescent="0.25">
      <c r="B35" s="4"/>
      <c r="C35" s="15" t="s">
        <v>25</v>
      </c>
      <c r="D35" s="13"/>
      <c r="E35" s="13"/>
      <c r="F35" s="13"/>
      <c r="G35" s="13"/>
      <c r="H35" s="13"/>
      <c r="I35" s="13"/>
      <c r="J35" s="13"/>
    </row>
    <row r="36" spans="2:10" ht="9" customHeight="1" x14ac:dyDescent="0.25">
      <c r="B36" s="4"/>
      <c r="C36" s="13"/>
      <c r="D36" s="13"/>
      <c r="E36" s="13"/>
      <c r="F36" s="13"/>
      <c r="G36" s="13"/>
      <c r="H36" s="13"/>
      <c r="I36" s="13"/>
      <c r="J36" s="13"/>
    </row>
    <row r="37" spans="2:10" ht="15.75" x14ac:dyDescent="0.25">
      <c r="B37" s="4"/>
      <c r="C37" s="18" t="s">
        <v>84</v>
      </c>
      <c r="D37" s="13"/>
      <c r="E37" s="13"/>
      <c r="F37" s="13"/>
      <c r="G37" s="13"/>
      <c r="H37" s="13"/>
      <c r="I37" s="13"/>
      <c r="J37" s="13"/>
    </row>
    <row r="38" spans="2:10" ht="15.75" x14ac:dyDescent="0.25">
      <c r="B38" s="4"/>
      <c r="C38" s="18" t="s">
        <v>29</v>
      </c>
      <c r="D38" s="13"/>
      <c r="E38" s="13"/>
      <c r="F38" s="13"/>
      <c r="G38" s="13"/>
      <c r="H38" s="13"/>
      <c r="I38" s="13"/>
      <c r="J38" s="13"/>
    </row>
    <row r="39" spans="2:10" ht="15.75" x14ac:dyDescent="0.25">
      <c r="B39" s="4"/>
      <c r="C39" s="18" t="s">
        <v>30</v>
      </c>
      <c r="D39" s="13"/>
      <c r="E39" s="13"/>
      <c r="F39" s="13"/>
      <c r="G39" s="13"/>
      <c r="H39" s="13"/>
      <c r="I39" s="13"/>
      <c r="J39" s="13"/>
    </row>
    <row r="40" spans="2:10" ht="15.75" x14ac:dyDescent="0.25">
      <c r="B40" s="4"/>
      <c r="C40" s="18" t="s">
        <v>13</v>
      </c>
      <c r="D40" s="13"/>
      <c r="E40" s="13"/>
      <c r="F40" s="13"/>
      <c r="G40" s="13"/>
      <c r="H40" s="13"/>
      <c r="I40" s="13"/>
      <c r="J40" s="13"/>
    </row>
    <row r="41" spans="2:10" ht="15.75" x14ac:dyDescent="0.25">
      <c r="B41" s="4"/>
      <c r="C41" s="18" t="s">
        <v>14</v>
      </c>
      <c r="D41" s="13"/>
      <c r="E41" s="13"/>
      <c r="F41" s="13"/>
      <c r="G41" s="13"/>
      <c r="H41" s="13"/>
      <c r="I41" s="13"/>
      <c r="J41" s="13"/>
    </row>
    <row r="42" spans="2:10" ht="15.75" x14ac:dyDescent="0.25">
      <c r="B42" s="4"/>
      <c r="C42" s="18" t="s">
        <v>98</v>
      </c>
      <c r="D42" s="13"/>
      <c r="E42" s="13"/>
      <c r="F42" s="13"/>
      <c r="G42" s="13"/>
      <c r="H42" s="13"/>
      <c r="I42" s="13"/>
      <c r="J42" s="13"/>
    </row>
    <row r="43" spans="2:10" customFormat="1" ht="15.75" x14ac:dyDescent="0.25">
      <c r="B43" s="96"/>
      <c r="C43" s="97"/>
      <c r="D43" s="98" t="s">
        <v>97</v>
      </c>
      <c r="E43" s="96"/>
      <c r="F43" s="96"/>
      <c r="G43" s="96"/>
      <c r="H43" s="96"/>
      <c r="I43" s="96"/>
      <c r="J43" s="96"/>
    </row>
    <row r="44" spans="2:10" ht="15.75" x14ac:dyDescent="0.25">
      <c r="B44" s="4"/>
      <c r="C44" s="18" t="s">
        <v>28</v>
      </c>
      <c r="D44" s="13"/>
      <c r="E44" s="13"/>
      <c r="F44" s="13"/>
      <c r="G44" s="13"/>
      <c r="H44" s="13"/>
      <c r="I44" s="13"/>
      <c r="J44" s="13"/>
    </row>
    <row r="45" spans="2:10" ht="15.75" x14ac:dyDescent="0.25">
      <c r="B45" s="4"/>
      <c r="C45" s="18" t="s">
        <v>27</v>
      </c>
      <c r="D45" s="13"/>
      <c r="E45" s="13"/>
      <c r="F45" s="13"/>
      <c r="G45" s="13"/>
      <c r="H45" s="13"/>
      <c r="I45" s="13"/>
      <c r="J45" s="13"/>
    </row>
    <row r="46" spans="2:10" ht="15.75" x14ac:dyDescent="0.25">
      <c r="B46" s="4"/>
      <c r="C46" s="19"/>
      <c r="D46" s="99" t="s">
        <v>15</v>
      </c>
      <c r="E46" s="13"/>
      <c r="F46" s="13"/>
      <c r="G46" s="13"/>
      <c r="H46" s="13"/>
      <c r="I46" s="13"/>
      <c r="J46" s="13"/>
    </row>
    <row r="47" spans="2:10" ht="15.75" x14ac:dyDescent="0.25">
      <c r="B47" s="4"/>
      <c r="C47" s="18" t="s">
        <v>16</v>
      </c>
      <c r="D47" s="13"/>
      <c r="E47" s="13"/>
      <c r="F47" s="13"/>
      <c r="G47" s="13"/>
      <c r="H47" s="13"/>
      <c r="I47" s="13"/>
      <c r="J47" s="13"/>
    </row>
    <row r="48" spans="2:10" ht="15.75" x14ac:dyDescent="0.25">
      <c r="B48" s="4"/>
      <c r="C48" s="13"/>
      <c r="D48" s="13"/>
      <c r="E48" s="13"/>
      <c r="F48" s="13"/>
      <c r="G48" s="13"/>
      <c r="H48" s="13"/>
      <c r="I48" s="13"/>
      <c r="J48" s="13"/>
    </row>
    <row r="49" spans="2:10" ht="15.75" x14ac:dyDescent="0.25">
      <c r="B49" s="4"/>
      <c r="C49" s="15" t="s">
        <v>26</v>
      </c>
      <c r="D49" s="13"/>
      <c r="E49" s="13"/>
      <c r="F49" s="13"/>
      <c r="G49" s="13"/>
      <c r="H49" s="13"/>
      <c r="I49" s="13"/>
      <c r="J49" s="13"/>
    </row>
    <row r="50" spans="2:10" ht="8.25" customHeight="1" x14ac:dyDescent="0.25">
      <c r="B50" s="4"/>
      <c r="C50" s="13"/>
      <c r="D50" s="13"/>
      <c r="E50" s="13"/>
      <c r="F50" s="13"/>
      <c r="G50" s="13"/>
      <c r="H50" s="13"/>
      <c r="I50" s="13"/>
      <c r="J50" s="13"/>
    </row>
    <row r="51" spans="2:10" ht="15.75" x14ac:dyDescent="0.25">
      <c r="B51" s="4"/>
      <c r="C51" s="18" t="s">
        <v>17</v>
      </c>
      <c r="D51" s="13"/>
      <c r="E51" s="13"/>
      <c r="F51" s="13"/>
      <c r="G51" s="13"/>
      <c r="H51" s="13"/>
      <c r="I51" s="13"/>
      <c r="J51" s="13"/>
    </row>
    <row r="52" spans="2:10" ht="15.75" x14ac:dyDescent="0.25">
      <c r="B52" s="4"/>
      <c r="C52" s="18" t="s">
        <v>96</v>
      </c>
      <c r="D52" s="13"/>
      <c r="E52" s="13"/>
      <c r="F52" s="13"/>
      <c r="G52" s="13"/>
      <c r="H52" s="13"/>
      <c r="I52" s="13"/>
      <c r="J52" s="13"/>
    </row>
    <row r="53" spans="2:10" ht="15.75" x14ac:dyDescent="0.25">
      <c r="B53" s="4"/>
      <c r="C53" s="18" t="s">
        <v>85</v>
      </c>
      <c r="D53" s="13"/>
      <c r="E53" s="13"/>
      <c r="F53" s="13"/>
      <c r="G53" s="13"/>
      <c r="H53" s="13"/>
      <c r="I53" s="13"/>
      <c r="J53" s="13"/>
    </row>
    <row r="54" spans="2:10" ht="15.75" x14ac:dyDescent="0.25">
      <c r="B54" s="4"/>
      <c r="C54" s="18" t="s">
        <v>86</v>
      </c>
      <c r="D54" s="13"/>
      <c r="E54" s="13"/>
      <c r="F54" s="13"/>
      <c r="G54" s="13"/>
      <c r="H54" s="13"/>
      <c r="I54" s="13"/>
      <c r="J54" s="13"/>
    </row>
    <row r="55" spans="2:10" ht="15.75" x14ac:dyDescent="0.25">
      <c r="B55" s="4"/>
      <c r="C55" s="13" t="s">
        <v>88</v>
      </c>
      <c r="D55" s="13"/>
      <c r="E55" s="13"/>
      <c r="F55" s="13"/>
      <c r="G55" s="13"/>
      <c r="H55" s="13"/>
      <c r="I55" s="13"/>
      <c r="J55" s="13"/>
    </row>
    <row r="56" spans="2:10" ht="15.75" x14ac:dyDescent="0.25">
      <c r="B56" s="4"/>
      <c r="C56" s="19"/>
      <c r="D56" s="13"/>
      <c r="E56" s="13"/>
      <c r="F56" s="13"/>
      <c r="G56" s="13"/>
      <c r="H56" s="13"/>
      <c r="I56" s="13"/>
      <c r="J56" s="13"/>
    </row>
    <row r="57" spans="2:10" ht="15.75" x14ac:dyDescent="0.25">
      <c r="B57" s="4"/>
      <c r="C57" s="18" t="s">
        <v>32</v>
      </c>
      <c r="D57" s="13"/>
      <c r="E57" s="13"/>
      <c r="F57" s="13"/>
      <c r="G57" s="13"/>
      <c r="H57" s="13"/>
      <c r="I57" s="13"/>
      <c r="J57" s="13"/>
    </row>
    <row r="58" spans="2:10" ht="15.75" x14ac:dyDescent="0.25">
      <c r="B58" s="4"/>
      <c r="C58" s="20" t="s">
        <v>5</v>
      </c>
      <c r="D58" s="18" t="s">
        <v>82</v>
      </c>
      <c r="E58" s="13"/>
      <c r="F58" s="13"/>
      <c r="G58" s="13"/>
      <c r="H58" s="13"/>
      <c r="I58" s="13"/>
      <c r="J58" s="13"/>
    </row>
    <row r="59" spans="2:10" s="11" customFormat="1" ht="15.75" x14ac:dyDescent="0.25">
      <c r="B59" s="21"/>
      <c r="C59" s="20" t="s">
        <v>6</v>
      </c>
      <c r="D59" s="18" t="s">
        <v>18</v>
      </c>
      <c r="E59" s="18"/>
      <c r="F59" s="18"/>
      <c r="G59" s="18"/>
      <c r="H59" s="18"/>
      <c r="I59" s="18"/>
      <c r="J59" s="18"/>
    </row>
    <row r="60" spans="2:10" s="11" customFormat="1" ht="15.75" x14ac:dyDescent="0.25">
      <c r="B60" s="21"/>
      <c r="C60" s="20" t="s">
        <v>7</v>
      </c>
      <c r="D60" s="18" t="s">
        <v>19</v>
      </c>
      <c r="E60" s="18"/>
      <c r="F60" s="18"/>
      <c r="G60" s="18"/>
      <c r="H60" s="18"/>
      <c r="I60" s="18"/>
      <c r="J60" s="18"/>
    </row>
    <row r="61" spans="2:10" ht="15.75" x14ac:dyDescent="0.25">
      <c r="B61" s="4"/>
      <c r="C61" s="22"/>
      <c r="D61" s="13"/>
      <c r="E61" s="13"/>
      <c r="F61" s="13"/>
      <c r="G61" s="13"/>
      <c r="H61" s="13"/>
      <c r="I61" s="13"/>
      <c r="J61" s="13"/>
    </row>
    <row r="62" spans="2:10" ht="15.75" x14ac:dyDescent="0.25">
      <c r="B62" s="4"/>
      <c r="C62" s="23" t="s">
        <v>20</v>
      </c>
      <c r="D62" s="13"/>
      <c r="E62" s="13"/>
      <c r="F62" s="13"/>
      <c r="G62" s="13"/>
      <c r="H62" s="13"/>
      <c r="I62" s="13"/>
      <c r="J62" s="13"/>
    </row>
    <row r="63" spans="2:10" ht="15.75" x14ac:dyDescent="0.25">
      <c r="B63" s="4"/>
      <c r="C63" s="23" t="s">
        <v>21</v>
      </c>
      <c r="D63" s="13"/>
      <c r="E63" s="13"/>
      <c r="F63" s="13"/>
      <c r="G63" s="13"/>
      <c r="H63" s="13"/>
      <c r="I63" s="13"/>
      <c r="J63" s="13"/>
    </row>
    <row r="64" spans="2:10" ht="15.75" x14ac:dyDescent="0.25">
      <c r="B64" s="4"/>
      <c r="C64" s="23" t="s">
        <v>22</v>
      </c>
      <c r="D64" s="13"/>
      <c r="E64" s="13"/>
      <c r="F64" s="13"/>
      <c r="G64" s="13"/>
      <c r="H64" s="13"/>
      <c r="I64" s="13"/>
      <c r="J64" s="13"/>
    </row>
    <row r="65" spans="2:10" x14ac:dyDescent="0.25">
      <c r="B65" s="4"/>
      <c r="C65" s="4"/>
      <c r="D65" s="4"/>
      <c r="E65" s="4"/>
      <c r="F65" s="4"/>
      <c r="G65" s="4"/>
      <c r="H65" s="4"/>
      <c r="I65" s="4"/>
      <c r="J65" s="4"/>
    </row>
    <row r="66" spans="2:10" x14ac:dyDescent="0.25">
      <c r="B66" s="4"/>
      <c r="C66" s="4"/>
      <c r="D66" s="4"/>
      <c r="E66" s="4"/>
      <c r="F66" s="4"/>
      <c r="G66" s="4"/>
      <c r="H66" s="4"/>
      <c r="I66" s="4"/>
      <c r="J66" s="4"/>
    </row>
    <row r="67" spans="2:10" ht="18.75" x14ac:dyDescent="0.3">
      <c r="B67" s="3" t="str">
        <f>CONCATENATE($C$11," ",$D$11)</f>
        <v>4. Betriebswirtschaftliche Betrachtungen zur Ermittlung von Stundenverrechnungssätzen</v>
      </c>
      <c r="C67" s="4"/>
      <c r="D67" s="4"/>
      <c r="E67" s="4"/>
      <c r="F67" s="4"/>
      <c r="G67" s="4"/>
      <c r="H67" s="4"/>
      <c r="I67" s="4"/>
      <c r="J67" s="4"/>
    </row>
    <row r="68" spans="2:10" ht="9" customHeight="1" x14ac:dyDescent="0.25">
      <c r="B68" s="4"/>
      <c r="C68" s="4"/>
      <c r="D68" s="4"/>
      <c r="E68" s="4"/>
      <c r="F68" s="4"/>
      <c r="G68" s="4"/>
      <c r="H68" s="4"/>
      <c r="I68" s="4"/>
      <c r="J68" s="4"/>
    </row>
    <row r="69" spans="2:10" x14ac:dyDescent="0.25">
      <c r="B69" s="4"/>
      <c r="C69" s="4"/>
      <c r="D69" s="4"/>
      <c r="E69" s="4"/>
      <c r="F69" s="4"/>
      <c r="G69" s="4"/>
      <c r="H69" s="4"/>
      <c r="I69" s="4"/>
      <c r="J69" s="4"/>
    </row>
    <row r="70" spans="2:10" x14ac:dyDescent="0.25">
      <c r="B70" s="4"/>
      <c r="C70" s="4"/>
      <c r="D70" s="4"/>
      <c r="E70" s="4"/>
      <c r="F70" s="4"/>
      <c r="G70" s="4"/>
      <c r="H70" s="4"/>
      <c r="I70" s="4"/>
      <c r="J70" s="4"/>
    </row>
    <row r="71" spans="2:10" x14ac:dyDescent="0.25">
      <c r="B71" s="4"/>
      <c r="C71" s="4"/>
      <c r="D71" s="4"/>
      <c r="E71" s="4"/>
      <c r="F71" s="4"/>
      <c r="G71" s="4"/>
      <c r="H71" s="4"/>
      <c r="I71" s="4"/>
      <c r="J71" s="4"/>
    </row>
    <row r="72" spans="2:10" x14ac:dyDescent="0.25">
      <c r="B72" s="4"/>
      <c r="C72" s="4"/>
      <c r="D72" s="4"/>
      <c r="E72" s="4"/>
      <c r="F72" s="4"/>
      <c r="G72" s="4"/>
      <c r="H72" s="4"/>
      <c r="I72" s="4"/>
      <c r="J72" s="4"/>
    </row>
    <row r="73" spans="2:10" x14ac:dyDescent="0.25">
      <c r="B73" s="4"/>
      <c r="C73" s="4"/>
      <c r="D73" s="4"/>
      <c r="E73" s="4"/>
      <c r="F73" s="4"/>
      <c r="G73" s="4"/>
      <c r="H73" s="4"/>
      <c r="I73" s="4"/>
      <c r="J73" s="4"/>
    </row>
    <row r="74" spans="2:10" x14ac:dyDescent="0.25">
      <c r="B74" s="4"/>
      <c r="C74" s="4"/>
      <c r="D74" s="4"/>
      <c r="E74" s="4"/>
      <c r="F74" s="4"/>
      <c r="G74" s="4"/>
      <c r="H74" s="4"/>
      <c r="I74" s="4"/>
      <c r="J74" s="4"/>
    </row>
    <row r="75" spans="2:10" x14ac:dyDescent="0.25">
      <c r="B75" s="4"/>
      <c r="C75" s="4"/>
      <c r="D75" s="4"/>
      <c r="E75" s="4"/>
      <c r="F75" s="4"/>
      <c r="G75" s="4"/>
      <c r="H75" s="4"/>
      <c r="I75" s="4"/>
      <c r="J75" s="4"/>
    </row>
    <row r="76" spans="2:10" x14ac:dyDescent="0.25">
      <c r="B76" s="4"/>
      <c r="C76" s="4"/>
      <c r="D76" s="4"/>
      <c r="E76" s="4"/>
      <c r="F76" s="4"/>
      <c r="G76" s="4"/>
      <c r="H76" s="4"/>
      <c r="I76" s="4"/>
      <c r="J76" s="4"/>
    </row>
    <row r="77" spans="2:10" x14ac:dyDescent="0.25">
      <c r="B77" s="4"/>
      <c r="C77" s="4"/>
      <c r="D77" s="4"/>
      <c r="E77" s="4"/>
      <c r="F77" s="4"/>
      <c r="G77" s="4"/>
      <c r="H77" s="4"/>
      <c r="I77" s="4"/>
      <c r="J77" s="4"/>
    </row>
    <row r="78" spans="2:10" x14ac:dyDescent="0.25">
      <c r="B78" s="4"/>
      <c r="C78" s="4"/>
      <c r="D78" s="4"/>
      <c r="E78" s="4"/>
      <c r="F78" s="4"/>
      <c r="G78" s="4"/>
      <c r="H78" s="4"/>
      <c r="I78" s="4"/>
      <c r="J78" s="4"/>
    </row>
    <row r="79" spans="2:10" x14ac:dyDescent="0.25">
      <c r="B79" s="4"/>
      <c r="C79" s="4"/>
      <c r="D79" s="4"/>
      <c r="E79" s="4"/>
      <c r="F79" s="4"/>
      <c r="G79" s="4"/>
      <c r="H79" s="4"/>
      <c r="I79" s="4"/>
      <c r="J79" s="4"/>
    </row>
    <row r="80" spans="2:10" x14ac:dyDescent="0.25">
      <c r="B80" s="4"/>
      <c r="C80" s="4"/>
      <c r="D80" s="4"/>
      <c r="E80" s="4"/>
      <c r="F80" s="4"/>
      <c r="G80" s="4"/>
      <c r="H80" s="4"/>
      <c r="I80" s="4"/>
      <c r="J80" s="4"/>
    </row>
    <row r="81" spans="2:10" x14ac:dyDescent="0.25">
      <c r="B81" s="4"/>
      <c r="C81" s="4"/>
      <c r="D81" s="4"/>
      <c r="E81" s="4"/>
      <c r="F81" s="4"/>
      <c r="G81" s="4"/>
      <c r="H81" s="4"/>
      <c r="I81" s="4"/>
      <c r="J81" s="4"/>
    </row>
    <row r="82" spans="2:10" x14ac:dyDescent="0.25">
      <c r="B82" s="4"/>
      <c r="C82" s="4"/>
      <c r="D82" s="4"/>
      <c r="E82" s="4"/>
      <c r="F82" s="4"/>
      <c r="G82" s="4"/>
      <c r="H82" s="4"/>
      <c r="I82" s="4"/>
      <c r="J82" s="4"/>
    </row>
    <row r="83" spans="2:10" x14ac:dyDescent="0.25">
      <c r="B83" s="4"/>
      <c r="C83" s="4"/>
      <c r="D83" s="4"/>
      <c r="E83" s="4"/>
      <c r="F83" s="4"/>
      <c r="G83" s="4"/>
      <c r="H83" s="4"/>
      <c r="I83" s="4"/>
      <c r="J83" s="4"/>
    </row>
    <row r="84" spans="2:10" x14ac:dyDescent="0.25">
      <c r="B84" s="4"/>
      <c r="C84" s="4"/>
      <c r="D84" s="4"/>
      <c r="E84" s="4"/>
      <c r="F84" s="4"/>
      <c r="G84" s="4"/>
      <c r="H84" s="4"/>
      <c r="I84" s="4"/>
      <c r="J84" s="4"/>
    </row>
    <row r="85" spans="2:10" x14ac:dyDescent="0.25">
      <c r="B85" s="4"/>
      <c r="C85" s="4"/>
      <c r="D85" s="4"/>
      <c r="E85" s="4"/>
      <c r="F85" s="4"/>
      <c r="G85" s="4"/>
      <c r="H85" s="4"/>
      <c r="I85" s="4"/>
      <c r="J85" s="4"/>
    </row>
    <row r="86" spans="2:10" x14ac:dyDescent="0.25">
      <c r="B86" s="4"/>
      <c r="C86" s="4"/>
      <c r="D86" s="4"/>
      <c r="E86" s="4"/>
      <c r="F86" s="4"/>
      <c r="G86" s="4"/>
      <c r="H86" s="4"/>
      <c r="I86" s="4"/>
      <c r="J86" s="4"/>
    </row>
    <row r="87" spans="2:10" x14ac:dyDescent="0.25">
      <c r="B87" s="4"/>
      <c r="C87" s="4"/>
      <c r="D87" s="4"/>
      <c r="E87" s="4"/>
      <c r="F87" s="4"/>
      <c r="G87" s="4"/>
      <c r="H87" s="4"/>
      <c r="I87" s="4"/>
      <c r="J87" s="4"/>
    </row>
    <row r="88" spans="2:10" x14ac:dyDescent="0.25">
      <c r="B88" s="4"/>
      <c r="C88" s="4"/>
      <c r="D88" s="4"/>
      <c r="E88" s="4"/>
      <c r="F88" s="4"/>
      <c r="G88" s="4"/>
      <c r="H88" s="4"/>
      <c r="I88" s="4"/>
      <c r="J88" s="4"/>
    </row>
    <row r="89" spans="2:10" x14ac:dyDescent="0.25">
      <c r="B89" s="4"/>
      <c r="C89" s="4"/>
      <c r="D89" s="4"/>
      <c r="E89" s="4"/>
      <c r="F89" s="4"/>
      <c r="G89" s="4"/>
      <c r="H89" s="4"/>
      <c r="I89" s="4"/>
      <c r="J89" s="4"/>
    </row>
    <row r="90" spans="2:10" x14ac:dyDescent="0.25">
      <c r="B90" s="4"/>
      <c r="C90" s="4"/>
      <c r="D90" s="4"/>
      <c r="E90" s="4"/>
      <c r="F90" s="4"/>
      <c r="G90" s="4"/>
      <c r="H90" s="4"/>
      <c r="I90" s="4"/>
      <c r="J90" s="4"/>
    </row>
    <row r="91" spans="2:10" x14ac:dyDescent="0.25">
      <c r="B91" s="4"/>
      <c r="C91" s="4"/>
      <c r="D91" s="4"/>
      <c r="E91" s="4"/>
      <c r="F91" s="4"/>
      <c r="G91" s="4"/>
      <c r="H91" s="4"/>
      <c r="I91" s="4"/>
      <c r="J91" s="4"/>
    </row>
    <row r="92" spans="2:10" x14ac:dyDescent="0.25">
      <c r="B92" s="4"/>
      <c r="C92" s="4"/>
      <c r="D92" s="4"/>
      <c r="E92" s="4"/>
      <c r="F92" s="4"/>
      <c r="G92" s="4"/>
      <c r="H92" s="4"/>
      <c r="I92" s="4"/>
      <c r="J92" s="4"/>
    </row>
    <row r="93" spans="2:10" x14ac:dyDescent="0.25">
      <c r="B93" s="4"/>
      <c r="C93" s="4"/>
      <c r="D93" s="4"/>
      <c r="E93" s="4"/>
      <c r="F93" s="4"/>
      <c r="G93" s="4"/>
      <c r="H93" s="4"/>
      <c r="I93" s="4"/>
      <c r="J93" s="4"/>
    </row>
    <row r="94" spans="2:10" x14ac:dyDescent="0.25">
      <c r="B94" s="4"/>
      <c r="C94" s="4"/>
      <c r="D94" s="4"/>
      <c r="E94" s="4"/>
      <c r="F94" s="4"/>
      <c r="G94" s="4"/>
      <c r="H94" s="4"/>
      <c r="I94" s="4"/>
      <c r="J94" s="4"/>
    </row>
    <row r="95" spans="2:10" x14ac:dyDescent="0.25">
      <c r="B95" s="4"/>
      <c r="C95" s="4"/>
      <c r="D95" s="4"/>
      <c r="E95" s="4"/>
      <c r="F95" s="4"/>
      <c r="G95" s="4"/>
      <c r="H95" s="4"/>
      <c r="I95" s="4"/>
      <c r="J95" s="4"/>
    </row>
    <row r="96" spans="2:10" x14ac:dyDescent="0.25">
      <c r="B96" s="4"/>
      <c r="C96" s="4"/>
      <c r="D96" s="4"/>
      <c r="E96" s="4"/>
      <c r="F96" s="4"/>
      <c r="G96" s="4"/>
      <c r="H96" s="4"/>
      <c r="I96" s="4"/>
      <c r="J96" s="4"/>
    </row>
    <row r="97" spans="2:10" x14ac:dyDescent="0.25">
      <c r="B97" s="4"/>
      <c r="C97" s="4"/>
      <c r="D97" s="4"/>
      <c r="E97" s="4"/>
      <c r="F97" s="4"/>
      <c r="G97" s="4"/>
      <c r="H97" s="4"/>
      <c r="I97" s="4"/>
      <c r="J97" s="4"/>
    </row>
    <row r="98" spans="2:10" x14ac:dyDescent="0.25">
      <c r="B98" s="4"/>
      <c r="C98" s="4"/>
      <c r="D98" s="4"/>
      <c r="E98" s="4"/>
      <c r="F98" s="4"/>
      <c r="G98" s="4"/>
      <c r="H98" s="4"/>
      <c r="I98" s="4"/>
      <c r="J98" s="4"/>
    </row>
    <row r="99" spans="2:10" x14ac:dyDescent="0.25">
      <c r="B99" s="4"/>
      <c r="C99" s="4"/>
      <c r="D99" s="4"/>
      <c r="E99" s="4"/>
      <c r="F99" s="4"/>
      <c r="G99" s="4"/>
      <c r="H99" s="4"/>
      <c r="I99" s="4"/>
      <c r="J99" s="4"/>
    </row>
    <row r="100" spans="2:10" x14ac:dyDescent="0.25">
      <c r="B100" s="4"/>
      <c r="C100" s="4"/>
      <c r="D100" s="4"/>
      <c r="E100" s="4"/>
      <c r="F100" s="4"/>
      <c r="G100" s="4"/>
      <c r="H100" s="4"/>
      <c r="I100" s="4"/>
      <c r="J100" s="4"/>
    </row>
    <row r="101" spans="2:10" x14ac:dyDescent="0.25">
      <c r="B101" s="4"/>
      <c r="C101" s="4"/>
      <c r="D101" s="4"/>
      <c r="E101" s="4"/>
      <c r="F101" s="4"/>
      <c r="G101" s="4"/>
      <c r="H101" s="4"/>
      <c r="I101" s="4"/>
      <c r="J101" s="4"/>
    </row>
    <row r="102" spans="2:10" x14ac:dyDescent="0.25">
      <c r="B102" s="4"/>
      <c r="C102" s="4"/>
      <c r="D102" s="4"/>
      <c r="E102" s="4"/>
      <c r="F102" s="4"/>
      <c r="G102" s="4"/>
      <c r="H102" s="4"/>
      <c r="I102" s="4"/>
      <c r="J102" s="4"/>
    </row>
    <row r="103" spans="2:10" x14ac:dyDescent="0.25">
      <c r="B103" s="4"/>
      <c r="C103" s="4"/>
      <c r="D103" s="4"/>
      <c r="E103" s="4"/>
      <c r="F103" s="4"/>
      <c r="G103" s="4"/>
      <c r="H103" s="4"/>
      <c r="I103" s="4"/>
      <c r="J103" s="4"/>
    </row>
    <row r="104" spans="2:10" x14ac:dyDescent="0.25">
      <c r="B104" s="4"/>
      <c r="C104" s="4"/>
      <c r="D104" s="4"/>
      <c r="E104" s="4"/>
      <c r="F104" s="4"/>
      <c r="G104" s="4"/>
      <c r="H104" s="4"/>
      <c r="I104" s="4"/>
      <c r="J104" s="4"/>
    </row>
    <row r="105" spans="2:10" x14ac:dyDescent="0.25">
      <c r="B105" s="4"/>
      <c r="C105" s="4"/>
      <c r="D105" s="4"/>
      <c r="E105" s="4"/>
      <c r="F105" s="4"/>
      <c r="G105" s="4"/>
      <c r="H105" s="4"/>
      <c r="I105" s="4"/>
      <c r="J105" s="4"/>
    </row>
    <row r="106" spans="2:10" x14ac:dyDescent="0.25">
      <c r="B106" s="4"/>
      <c r="C106" s="4"/>
      <c r="D106" s="4"/>
      <c r="E106" s="4"/>
      <c r="F106" s="4"/>
      <c r="G106" s="4"/>
      <c r="H106" s="4"/>
      <c r="I106" s="4"/>
      <c r="J106" s="4"/>
    </row>
    <row r="107" spans="2:10" x14ac:dyDescent="0.25">
      <c r="B107" s="4"/>
      <c r="C107" s="4"/>
      <c r="D107" s="4"/>
      <c r="E107" s="4"/>
      <c r="F107" s="4"/>
      <c r="G107" s="4"/>
      <c r="H107" s="4"/>
      <c r="I107" s="4"/>
      <c r="J107" s="4"/>
    </row>
    <row r="108" spans="2:10" x14ac:dyDescent="0.25">
      <c r="B108" s="4"/>
      <c r="C108" s="4"/>
      <c r="D108" s="4"/>
      <c r="E108" s="4"/>
      <c r="F108" s="4"/>
      <c r="G108" s="4"/>
      <c r="H108" s="4"/>
      <c r="I108" s="4"/>
      <c r="J108" s="4"/>
    </row>
    <row r="109" spans="2:10" x14ac:dyDescent="0.25">
      <c r="B109" s="4"/>
      <c r="C109" s="4"/>
      <c r="D109" s="4"/>
      <c r="E109" s="4"/>
      <c r="F109" s="4"/>
      <c r="G109" s="4"/>
      <c r="H109" s="4"/>
      <c r="I109" s="4"/>
      <c r="J109" s="4"/>
    </row>
    <row r="110" spans="2:10" x14ac:dyDescent="0.25">
      <c r="B110" s="4"/>
      <c r="C110" s="4"/>
      <c r="D110" s="4"/>
      <c r="E110" s="4"/>
      <c r="F110" s="4"/>
      <c r="G110" s="4"/>
      <c r="H110" s="4"/>
      <c r="I110" s="4"/>
      <c r="J110" s="4"/>
    </row>
    <row r="111" spans="2:10" x14ac:dyDescent="0.25">
      <c r="B111" s="4"/>
      <c r="C111" s="4"/>
      <c r="D111" s="4"/>
      <c r="E111" s="4"/>
      <c r="F111" s="4"/>
      <c r="G111" s="4"/>
      <c r="H111" s="4"/>
      <c r="I111" s="4"/>
      <c r="J111" s="4"/>
    </row>
    <row r="112" spans="2:10" x14ac:dyDescent="0.25">
      <c r="B112" s="4"/>
      <c r="C112" s="4"/>
      <c r="D112" s="4"/>
      <c r="E112" s="4"/>
      <c r="F112" s="4"/>
      <c r="G112" s="4"/>
      <c r="H112" s="4"/>
      <c r="I112" s="4"/>
      <c r="J112" s="4"/>
    </row>
    <row r="113" spans="2:10" x14ac:dyDescent="0.25">
      <c r="B113" s="4"/>
      <c r="C113" s="4"/>
      <c r="D113" s="4"/>
      <c r="E113" s="4"/>
      <c r="F113" s="4"/>
      <c r="G113" s="4"/>
      <c r="H113" s="4"/>
      <c r="I113" s="4"/>
      <c r="J113" s="4"/>
    </row>
    <row r="114" spans="2:10" x14ac:dyDescent="0.25">
      <c r="B114" s="4"/>
      <c r="C114" s="4"/>
      <c r="D114" s="4"/>
      <c r="E114" s="4"/>
      <c r="F114" s="4"/>
      <c r="G114" s="4"/>
      <c r="H114" s="4"/>
      <c r="I114" s="4"/>
      <c r="J114" s="4"/>
    </row>
    <row r="115" spans="2:10" x14ac:dyDescent="0.25">
      <c r="B115" s="4"/>
      <c r="C115" s="4"/>
      <c r="D115" s="4"/>
      <c r="E115" s="4"/>
      <c r="F115" s="4"/>
      <c r="G115" s="4"/>
      <c r="H115" s="4"/>
      <c r="I115" s="4"/>
      <c r="J115" s="4"/>
    </row>
    <row r="116" spans="2:10" x14ac:dyDescent="0.25">
      <c r="B116" s="4"/>
      <c r="C116" s="4"/>
      <c r="D116" s="4"/>
      <c r="E116" s="4"/>
      <c r="F116" s="4"/>
      <c r="G116" s="4"/>
      <c r="H116" s="4"/>
      <c r="I116" s="4"/>
      <c r="J116" s="4"/>
    </row>
    <row r="117" spans="2:10" x14ac:dyDescent="0.25">
      <c r="B117" s="4"/>
      <c r="C117" s="4"/>
      <c r="D117" s="4"/>
      <c r="E117" s="4"/>
      <c r="F117" s="4"/>
      <c r="G117" s="4"/>
      <c r="H117" s="4"/>
      <c r="I117" s="4"/>
      <c r="J117" s="4"/>
    </row>
    <row r="118" spans="2:10" x14ac:dyDescent="0.25">
      <c r="B118" s="4"/>
      <c r="C118" s="4"/>
      <c r="D118" s="4"/>
      <c r="E118" s="4"/>
      <c r="F118" s="4"/>
      <c r="G118" s="4"/>
      <c r="H118" s="4"/>
      <c r="I118" s="4"/>
      <c r="J118" s="4"/>
    </row>
    <row r="119" spans="2:10" x14ac:dyDescent="0.25">
      <c r="B119" s="4"/>
      <c r="C119" s="4"/>
      <c r="D119" s="4"/>
      <c r="E119" s="4"/>
      <c r="F119" s="4"/>
      <c r="G119" s="4"/>
      <c r="H119" s="4"/>
      <c r="I119" s="4"/>
      <c r="J119" s="4"/>
    </row>
    <row r="120" spans="2:10" x14ac:dyDescent="0.25">
      <c r="B120" s="4"/>
      <c r="C120" s="4"/>
      <c r="D120" s="4"/>
      <c r="E120" s="4"/>
      <c r="F120" s="4"/>
      <c r="G120" s="4"/>
      <c r="H120" s="4"/>
      <c r="I120" s="4"/>
      <c r="J120" s="4"/>
    </row>
    <row r="121" spans="2:10" x14ac:dyDescent="0.25">
      <c r="B121" s="4"/>
      <c r="C121" s="4"/>
      <c r="D121" s="4"/>
      <c r="E121" s="4"/>
      <c r="F121" s="4"/>
      <c r="G121" s="4"/>
      <c r="H121" s="4"/>
      <c r="I121" s="4"/>
      <c r="J121" s="4"/>
    </row>
    <row r="122" spans="2:10" x14ac:dyDescent="0.25">
      <c r="B122" s="4"/>
      <c r="C122" s="4"/>
      <c r="D122" s="4"/>
      <c r="E122" s="4"/>
      <c r="F122" s="4"/>
      <c r="G122" s="4"/>
      <c r="H122" s="4"/>
      <c r="I122" s="4"/>
      <c r="J122" s="4"/>
    </row>
    <row r="123" spans="2:10" x14ac:dyDescent="0.25">
      <c r="B123" s="4"/>
      <c r="C123" s="4"/>
      <c r="D123" s="4"/>
      <c r="E123" s="4"/>
      <c r="F123" s="4"/>
      <c r="G123" s="4"/>
      <c r="H123" s="4"/>
      <c r="I123" s="4"/>
      <c r="J123" s="4"/>
    </row>
    <row r="124" spans="2:10" x14ac:dyDescent="0.25">
      <c r="B124" s="4"/>
      <c r="C124" s="4"/>
      <c r="D124" s="4"/>
      <c r="E124" s="4"/>
      <c r="F124" s="4"/>
      <c r="G124" s="4"/>
      <c r="H124" s="4"/>
      <c r="I124" s="4"/>
      <c r="J124" s="4"/>
    </row>
    <row r="125" spans="2:10" x14ac:dyDescent="0.25">
      <c r="B125" s="4"/>
      <c r="C125" s="4"/>
      <c r="D125" s="4"/>
      <c r="E125" s="4"/>
      <c r="F125" s="4"/>
      <c r="G125" s="4"/>
      <c r="H125" s="4"/>
      <c r="I125" s="4"/>
      <c r="J125" s="4"/>
    </row>
    <row r="126" spans="2:10" x14ac:dyDescent="0.25">
      <c r="B126" s="4"/>
      <c r="C126" s="4"/>
      <c r="D126" s="4"/>
      <c r="E126" s="4"/>
      <c r="F126" s="4"/>
      <c r="G126" s="4"/>
      <c r="H126" s="4"/>
      <c r="I126" s="4"/>
      <c r="J126" s="4"/>
    </row>
    <row r="127" spans="2:10" x14ac:dyDescent="0.25">
      <c r="B127" s="4"/>
      <c r="C127" s="4"/>
      <c r="D127" s="4"/>
      <c r="E127" s="4"/>
      <c r="F127" s="4"/>
      <c r="G127" s="4"/>
      <c r="H127" s="4"/>
      <c r="I127" s="4"/>
      <c r="J127" s="4"/>
    </row>
    <row r="128" spans="2:10" x14ac:dyDescent="0.25">
      <c r="B128" s="4"/>
      <c r="C128" s="4"/>
      <c r="D128" s="4"/>
      <c r="E128" s="4"/>
      <c r="F128" s="4"/>
      <c r="G128" s="4"/>
      <c r="H128" s="4"/>
      <c r="I128" s="4"/>
      <c r="J128" s="4"/>
    </row>
    <row r="129" spans="2:10" x14ac:dyDescent="0.25">
      <c r="B129" s="4"/>
      <c r="C129" s="4"/>
      <c r="D129" s="4"/>
      <c r="E129" s="4"/>
      <c r="F129" s="4"/>
      <c r="G129" s="4"/>
      <c r="H129" s="4"/>
      <c r="I129" s="4"/>
      <c r="J129" s="4"/>
    </row>
    <row r="130" spans="2:10" x14ac:dyDescent="0.25">
      <c r="B130" s="4"/>
      <c r="C130" s="4"/>
      <c r="D130" s="4"/>
      <c r="E130" s="4"/>
      <c r="F130" s="4"/>
      <c r="G130" s="4"/>
      <c r="H130" s="4"/>
      <c r="I130" s="4"/>
      <c r="J130" s="4"/>
    </row>
    <row r="131" spans="2:10" x14ac:dyDescent="0.25">
      <c r="B131" s="4"/>
      <c r="C131" s="4"/>
      <c r="D131" s="4"/>
      <c r="E131" s="4"/>
      <c r="F131" s="4"/>
      <c r="G131" s="4"/>
      <c r="H131" s="4"/>
      <c r="I131" s="4"/>
      <c r="J131" s="4"/>
    </row>
    <row r="132" spans="2:10" x14ac:dyDescent="0.25">
      <c r="B132" s="4"/>
      <c r="C132" s="4"/>
      <c r="D132" s="4"/>
      <c r="E132" s="4"/>
      <c r="F132" s="4"/>
      <c r="G132" s="4"/>
      <c r="H132" s="4"/>
      <c r="I132" s="4"/>
      <c r="J132" s="4"/>
    </row>
    <row r="133" spans="2:10" x14ac:dyDescent="0.25">
      <c r="B133" s="4"/>
      <c r="C133" s="4"/>
      <c r="D133" s="4"/>
      <c r="E133" s="4"/>
      <c r="F133" s="4"/>
      <c r="G133" s="4"/>
      <c r="H133" s="4"/>
      <c r="I133" s="4"/>
      <c r="J133" s="4"/>
    </row>
    <row r="134" spans="2:10" x14ac:dyDescent="0.25">
      <c r="B134" s="4"/>
      <c r="C134" s="4"/>
      <c r="D134" s="4"/>
      <c r="E134" s="4"/>
      <c r="F134" s="4"/>
      <c r="G134" s="4"/>
      <c r="H134" s="4"/>
      <c r="I134" s="4"/>
      <c r="J134" s="4"/>
    </row>
    <row r="135" spans="2:10" x14ac:dyDescent="0.25">
      <c r="B135" s="4"/>
      <c r="C135" s="4"/>
      <c r="D135" s="4"/>
      <c r="E135" s="4"/>
      <c r="F135" s="4"/>
      <c r="G135" s="4"/>
      <c r="H135" s="4"/>
      <c r="I135" s="4"/>
      <c r="J135" s="4"/>
    </row>
    <row r="136" spans="2:10" x14ac:dyDescent="0.25">
      <c r="B136" s="4"/>
      <c r="C136" s="4"/>
      <c r="D136" s="4"/>
      <c r="E136" s="4"/>
      <c r="F136" s="4"/>
      <c r="G136" s="4"/>
      <c r="H136" s="4"/>
      <c r="I136" s="4"/>
      <c r="J136" s="4"/>
    </row>
    <row r="137" spans="2:10" x14ac:dyDescent="0.25">
      <c r="B137" s="4"/>
      <c r="C137" s="4"/>
      <c r="D137" s="4"/>
      <c r="E137" s="4"/>
      <c r="F137" s="4"/>
      <c r="G137" s="4"/>
      <c r="H137" s="4"/>
      <c r="I137" s="4"/>
      <c r="J137" s="4"/>
    </row>
    <row r="138" spans="2:10" x14ac:dyDescent="0.25">
      <c r="B138" s="4"/>
      <c r="C138" s="4"/>
      <c r="D138" s="4"/>
      <c r="E138" s="4"/>
      <c r="F138" s="4"/>
      <c r="G138" s="4"/>
      <c r="H138" s="4"/>
      <c r="I138" s="4"/>
      <c r="J138" s="4"/>
    </row>
    <row r="139" spans="2:10" x14ac:dyDescent="0.25">
      <c r="B139" s="4"/>
      <c r="C139" s="4"/>
      <c r="D139" s="4"/>
      <c r="E139" s="4"/>
      <c r="F139" s="4"/>
      <c r="G139" s="4"/>
      <c r="H139" s="4"/>
      <c r="I139" s="4"/>
      <c r="J139" s="4"/>
    </row>
    <row r="140" spans="2:10" x14ac:dyDescent="0.25">
      <c r="B140" s="4"/>
      <c r="C140" s="4"/>
      <c r="D140" s="4"/>
      <c r="E140" s="4"/>
      <c r="F140" s="4"/>
      <c r="G140" s="4"/>
      <c r="H140" s="4"/>
      <c r="I140" s="4"/>
      <c r="J140" s="4"/>
    </row>
    <row r="141" spans="2:10" x14ac:dyDescent="0.25">
      <c r="B141" s="4"/>
      <c r="C141" s="4"/>
      <c r="D141" s="4"/>
      <c r="E141" s="4"/>
      <c r="F141" s="4"/>
      <c r="G141" s="4"/>
      <c r="H141" s="4"/>
      <c r="I141" s="4"/>
      <c r="J141" s="4"/>
    </row>
    <row r="142" spans="2:10" x14ac:dyDescent="0.25">
      <c r="B142" s="4"/>
      <c r="C142" s="4"/>
      <c r="D142" s="4"/>
      <c r="E142" s="4"/>
      <c r="F142" s="4"/>
      <c r="G142" s="4"/>
      <c r="H142" s="4"/>
      <c r="I142" s="4"/>
      <c r="J142" s="4"/>
    </row>
    <row r="143" spans="2:10" x14ac:dyDescent="0.25">
      <c r="B143" s="4"/>
      <c r="C143" s="4"/>
      <c r="D143" s="4"/>
      <c r="E143" s="4"/>
      <c r="F143" s="4"/>
      <c r="G143" s="4"/>
      <c r="H143" s="4"/>
      <c r="I143" s="4"/>
      <c r="J143" s="4"/>
    </row>
    <row r="144" spans="2:10" x14ac:dyDescent="0.25">
      <c r="B144" s="4"/>
      <c r="C144" s="4"/>
      <c r="D144" s="4"/>
      <c r="E144" s="4"/>
      <c r="F144" s="4"/>
      <c r="G144" s="4"/>
      <c r="H144" s="4"/>
      <c r="I144" s="4"/>
      <c r="J144" s="4"/>
    </row>
    <row r="145" spans="2:10" x14ac:dyDescent="0.25">
      <c r="B145" s="4"/>
      <c r="C145" s="4"/>
      <c r="D145" s="4"/>
      <c r="E145" s="4"/>
      <c r="F145" s="4"/>
      <c r="G145" s="4"/>
      <c r="H145" s="4"/>
      <c r="I145" s="4"/>
      <c r="J145" s="4"/>
    </row>
    <row r="146" spans="2:10" x14ac:dyDescent="0.25">
      <c r="B146" s="4"/>
      <c r="C146" s="4"/>
      <c r="D146" s="4"/>
      <c r="E146" s="4"/>
      <c r="F146" s="4"/>
      <c r="G146" s="4"/>
      <c r="H146" s="4"/>
      <c r="I146" s="4"/>
      <c r="J146" s="4"/>
    </row>
    <row r="147" spans="2:10" x14ac:dyDescent="0.25">
      <c r="B147" s="4"/>
      <c r="C147" s="4"/>
      <c r="D147" s="4"/>
      <c r="E147" s="4"/>
      <c r="F147" s="4"/>
      <c r="G147" s="4"/>
      <c r="H147" s="4"/>
      <c r="I147" s="4"/>
      <c r="J147" s="4"/>
    </row>
    <row r="148" spans="2:10" x14ac:dyDescent="0.25">
      <c r="B148" s="4"/>
      <c r="C148" s="4"/>
      <c r="D148" s="4"/>
      <c r="E148" s="4"/>
      <c r="F148" s="4"/>
      <c r="G148" s="4"/>
      <c r="H148" s="4"/>
      <c r="I148" s="4"/>
      <c r="J148" s="4"/>
    </row>
    <row r="149" spans="2:10" x14ac:dyDescent="0.25">
      <c r="B149" s="4"/>
      <c r="C149" s="4"/>
      <c r="D149" s="4"/>
      <c r="E149" s="4"/>
      <c r="F149" s="4"/>
      <c r="G149" s="4"/>
      <c r="H149" s="4"/>
      <c r="I149" s="4"/>
      <c r="J149" s="4"/>
    </row>
    <row r="150" spans="2:10" x14ac:dyDescent="0.25">
      <c r="B150" s="4"/>
      <c r="C150" s="4"/>
      <c r="D150" s="4"/>
      <c r="E150" s="4"/>
      <c r="F150" s="4"/>
      <c r="G150" s="4"/>
      <c r="H150" s="4"/>
      <c r="I150" s="4"/>
      <c r="J150" s="4"/>
    </row>
    <row r="151" spans="2:10" x14ac:dyDescent="0.25">
      <c r="B151" s="4"/>
      <c r="C151" s="4"/>
      <c r="D151" s="4"/>
      <c r="E151" s="4"/>
      <c r="F151" s="4"/>
      <c r="G151" s="4"/>
      <c r="H151" s="4"/>
      <c r="I151" s="4"/>
      <c r="J151" s="4"/>
    </row>
    <row r="152" spans="2:10" x14ac:dyDescent="0.25">
      <c r="B152" s="4"/>
      <c r="C152" s="4"/>
      <c r="D152" s="4"/>
      <c r="E152" s="4"/>
      <c r="F152" s="4"/>
      <c r="G152" s="4"/>
      <c r="H152" s="4"/>
      <c r="I152" s="4"/>
      <c r="J152" s="4"/>
    </row>
    <row r="153" spans="2:10" x14ac:dyDescent="0.25">
      <c r="B153" s="4"/>
      <c r="C153" s="4"/>
      <c r="D153" s="4"/>
      <c r="E153" s="4"/>
      <c r="F153" s="4"/>
      <c r="G153" s="4"/>
      <c r="H153" s="4"/>
      <c r="I153" s="4"/>
      <c r="J153" s="4"/>
    </row>
    <row r="154" spans="2:10" x14ac:dyDescent="0.25">
      <c r="B154" s="4"/>
      <c r="C154" s="4"/>
      <c r="D154" s="4"/>
      <c r="E154" s="4"/>
      <c r="F154" s="4"/>
      <c r="G154" s="4"/>
      <c r="H154" s="4"/>
      <c r="I154" s="4"/>
      <c r="J154" s="4"/>
    </row>
    <row r="155" spans="2:10" x14ac:dyDescent="0.25">
      <c r="B155" s="4"/>
      <c r="C155" s="4"/>
      <c r="D155" s="4"/>
      <c r="E155" s="4"/>
      <c r="F155" s="4"/>
      <c r="G155" s="4"/>
      <c r="H155" s="4"/>
      <c r="I155" s="4"/>
      <c r="J155" s="4"/>
    </row>
    <row r="156" spans="2:10" x14ac:dyDescent="0.25">
      <c r="B156" s="4"/>
      <c r="C156" s="4"/>
      <c r="D156" s="4"/>
      <c r="E156" s="4"/>
      <c r="F156" s="4"/>
      <c r="G156" s="4"/>
      <c r="H156" s="4"/>
      <c r="I156" s="4"/>
      <c r="J156" s="4"/>
    </row>
    <row r="157" spans="2:10" x14ac:dyDescent="0.25">
      <c r="B157" s="4"/>
      <c r="C157" s="4"/>
      <c r="D157" s="4"/>
      <c r="E157" s="4"/>
      <c r="F157" s="4"/>
      <c r="G157" s="4"/>
      <c r="H157" s="4"/>
      <c r="I157" s="4"/>
      <c r="J157" s="4"/>
    </row>
    <row r="158" spans="2:10" x14ac:dyDescent="0.25">
      <c r="B158" s="4"/>
      <c r="C158" s="4"/>
      <c r="D158" s="4"/>
      <c r="E158" s="4"/>
      <c r="F158" s="4"/>
      <c r="G158" s="4"/>
      <c r="H158" s="4"/>
      <c r="I158" s="4"/>
      <c r="J158" s="4"/>
    </row>
    <row r="159" spans="2:10" x14ac:dyDescent="0.25">
      <c r="B159" s="4"/>
      <c r="C159" s="4"/>
      <c r="D159" s="4"/>
      <c r="E159" s="4"/>
      <c r="F159" s="4"/>
      <c r="G159" s="4"/>
      <c r="H159" s="4"/>
      <c r="I159" s="4"/>
      <c r="J159" s="4"/>
    </row>
    <row r="160" spans="2:10" x14ac:dyDescent="0.25">
      <c r="B160" s="4"/>
      <c r="C160" s="4"/>
      <c r="D160" s="4"/>
      <c r="E160" s="4"/>
      <c r="F160" s="4"/>
      <c r="G160" s="4"/>
      <c r="H160" s="4"/>
      <c r="I160" s="4"/>
      <c r="J160" s="4"/>
    </row>
    <row r="161" spans="2:10" x14ac:dyDescent="0.25">
      <c r="B161" s="4"/>
      <c r="C161" s="4"/>
      <c r="D161" s="4"/>
      <c r="E161" s="4"/>
      <c r="F161" s="4"/>
      <c r="G161" s="4"/>
      <c r="H161" s="4"/>
      <c r="I161" s="4"/>
      <c r="J161" s="4"/>
    </row>
    <row r="162" spans="2:10" x14ac:dyDescent="0.25">
      <c r="B162" s="4"/>
      <c r="C162" s="4"/>
      <c r="D162" s="4"/>
      <c r="E162" s="4"/>
      <c r="F162" s="4"/>
      <c r="G162" s="4"/>
      <c r="H162" s="4"/>
      <c r="I162" s="4"/>
      <c r="J162" s="4"/>
    </row>
    <row r="163" spans="2:10" x14ac:dyDescent="0.25">
      <c r="B163" s="4"/>
      <c r="C163" s="4"/>
      <c r="D163" s="4"/>
      <c r="E163" s="4"/>
      <c r="F163" s="4"/>
      <c r="G163" s="4"/>
      <c r="H163" s="4"/>
      <c r="I163" s="4"/>
      <c r="J163" s="4"/>
    </row>
    <row r="164" spans="2:10" x14ac:dyDescent="0.25">
      <c r="B164" s="4"/>
      <c r="C164" s="4"/>
      <c r="D164" s="4"/>
      <c r="E164" s="4"/>
      <c r="F164" s="4"/>
      <c r="G164" s="4"/>
      <c r="H164" s="4"/>
      <c r="I164" s="4"/>
      <c r="J164" s="4"/>
    </row>
    <row r="165" spans="2:10" x14ac:dyDescent="0.25">
      <c r="B165" s="4"/>
      <c r="C165" s="4"/>
      <c r="D165" s="4"/>
      <c r="E165" s="4"/>
      <c r="F165" s="4"/>
      <c r="G165" s="4"/>
      <c r="H165" s="4"/>
      <c r="I165" s="4"/>
      <c r="J165" s="4"/>
    </row>
    <row r="166" spans="2:10" x14ac:dyDescent="0.25">
      <c r="B166" s="4"/>
      <c r="C166" s="4"/>
      <c r="D166" s="4"/>
      <c r="E166" s="4"/>
      <c r="F166" s="4"/>
      <c r="G166" s="4"/>
      <c r="H166" s="4"/>
      <c r="I166" s="4"/>
      <c r="J166" s="4"/>
    </row>
    <row r="167" spans="2:10" x14ac:dyDescent="0.25">
      <c r="B167" s="4"/>
      <c r="C167" s="4"/>
      <c r="D167" s="4"/>
      <c r="E167" s="4"/>
      <c r="F167" s="4"/>
      <c r="G167" s="4"/>
      <c r="H167" s="4"/>
      <c r="I167" s="4"/>
      <c r="J167" s="4"/>
    </row>
    <row r="168" spans="2:10" x14ac:dyDescent="0.25">
      <c r="B168" s="4"/>
      <c r="C168" s="4"/>
      <c r="D168" s="4"/>
      <c r="E168" s="4"/>
      <c r="F168" s="4"/>
      <c r="G168" s="4"/>
      <c r="H168" s="4"/>
      <c r="I168" s="4"/>
      <c r="J168" s="4"/>
    </row>
    <row r="169" spans="2:10" x14ac:dyDescent="0.25">
      <c r="B169" s="4"/>
      <c r="C169" s="4"/>
      <c r="D169" s="4"/>
      <c r="E169" s="4"/>
      <c r="F169" s="4"/>
      <c r="G169" s="4"/>
      <c r="H169" s="4"/>
      <c r="I169" s="4"/>
      <c r="J169" s="4"/>
    </row>
    <row r="170" spans="2:10" x14ac:dyDescent="0.25">
      <c r="B170" s="4"/>
      <c r="C170" s="4"/>
      <c r="D170" s="4"/>
      <c r="E170" s="4"/>
      <c r="F170" s="4"/>
      <c r="G170" s="4"/>
      <c r="H170" s="4"/>
      <c r="I170" s="4"/>
      <c r="J170" s="4"/>
    </row>
    <row r="171" spans="2:10" x14ac:dyDescent="0.25">
      <c r="B171" s="4"/>
      <c r="C171" s="4"/>
      <c r="D171" s="4"/>
      <c r="E171" s="4"/>
      <c r="F171" s="4"/>
      <c r="G171" s="4"/>
      <c r="H171" s="4"/>
      <c r="I171" s="4"/>
      <c r="J171" s="4"/>
    </row>
    <row r="172" spans="2:10" x14ac:dyDescent="0.25">
      <c r="B172" s="4"/>
      <c r="C172" s="4"/>
      <c r="D172" s="4"/>
      <c r="E172" s="4"/>
      <c r="F172" s="4"/>
      <c r="G172" s="4"/>
      <c r="H172" s="4"/>
      <c r="I172" s="4"/>
      <c r="J172" s="4"/>
    </row>
    <row r="173" spans="2:10" x14ac:dyDescent="0.25">
      <c r="B173" s="4"/>
      <c r="C173" s="4"/>
      <c r="D173" s="4"/>
      <c r="E173" s="4"/>
      <c r="F173" s="4"/>
      <c r="G173" s="4"/>
      <c r="H173" s="4"/>
      <c r="I173" s="4"/>
      <c r="J173" s="4"/>
    </row>
    <row r="174" spans="2:10" x14ac:dyDescent="0.25">
      <c r="B174" s="4"/>
      <c r="C174" s="4"/>
      <c r="D174" s="4"/>
      <c r="E174" s="4"/>
      <c r="F174" s="4"/>
      <c r="G174" s="4"/>
      <c r="H174" s="4"/>
      <c r="I174" s="4"/>
      <c r="J174" s="4"/>
    </row>
    <row r="175" spans="2:10" x14ac:dyDescent="0.25">
      <c r="B175" s="4"/>
      <c r="C175" s="4"/>
      <c r="D175" s="4"/>
      <c r="E175" s="4"/>
      <c r="F175" s="4"/>
      <c r="G175" s="4"/>
      <c r="H175" s="4"/>
      <c r="I175" s="4"/>
      <c r="J175" s="4"/>
    </row>
    <row r="176" spans="2:10" x14ac:dyDescent="0.25">
      <c r="B176" s="4"/>
      <c r="C176" s="4"/>
      <c r="D176" s="4"/>
      <c r="E176" s="4"/>
      <c r="F176" s="4"/>
      <c r="G176" s="4"/>
      <c r="H176" s="4"/>
      <c r="I176" s="4"/>
      <c r="J176" s="4"/>
    </row>
    <row r="177" spans="2:10" x14ac:dyDescent="0.25">
      <c r="B177" s="4"/>
      <c r="C177" s="4"/>
      <c r="D177" s="4"/>
      <c r="E177" s="4"/>
      <c r="F177" s="4"/>
      <c r="G177" s="4"/>
      <c r="H177" s="4"/>
      <c r="I177" s="4"/>
      <c r="J177" s="4"/>
    </row>
    <row r="178" spans="2:10" x14ac:dyDescent="0.25">
      <c r="B178" s="4"/>
      <c r="C178" s="4"/>
      <c r="D178" s="4"/>
      <c r="E178" s="4"/>
      <c r="F178" s="4"/>
      <c r="G178" s="4"/>
      <c r="H178" s="4"/>
      <c r="I178" s="4"/>
      <c r="J178" s="4"/>
    </row>
    <row r="179" spans="2:10" x14ac:dyDescent="0.25">
      <c r="B179" s="4"/>
      <c r="C179" s="4"/>
      <c r="D179" s="4"/>
      <c r="E179" s="4"/>
      <c r="F179" s="4"/>
      <c r="G179" s="4"/>
      <c r="H179" s="4"/>
      <c r="I179" s="4"/>
      <c r="J179" s="4"/>
    </row>
    <row r="180" spans="2:10" x14ac:dyDescent="0.25">
      <c r="B180" s="4"/>
      <c r="C180" s="4"/>
      <c r="D180" s="4"/>
      <c r="E180" s="4"/>
      <c r="F180" s="4"/>
      <c r="G180" s="4"/>
      <c r="H180" s="4"/>
      <c r="I180" s="4"/>
      <c r="J180" s="4"/>
    </row>
    <row r="181" spans="2:10" x14ac:dyDescent="0.25">
      <c r="B181" s="4"/>
      <c r="C181" s="4"/>
      <c r="D181" s="4"/>
      <c r="E181" s="4"/>
      <c r="F181" s="4"/>
      <c r="G181" s="4"/>
      <c r="H181" s="4"/>
      <c r="I181" s="4"/>
      <c r="J181" s="4"/>
    </row>
    <row r="182" spans="2:10" x14ac:dyDescent="0.25">
      <c r="B182" s="4"/>
      <c r="C182" s="4"/>
      <c r="D182" s="4"/>
      <c r="E182" s="4"/>
      <c r="F182" s="4"/>
      <c r="G182" s="4"/>
      <c r="H182" s="4"/>
      <c r="I182" s="4"/>
      <c r="J182" s="4"/>
    </row>
    <row r="183" spans="2:10" x14ac:dyDescent="0.25">
      <c r="B183" s="4"/>
      <c r="C183" s="4"/>
      <c r="D183" s="4"/>
      <c r="E183" s="4"/>
      <c r="F183" s="4"/>
      <c r="G183" s="4"/>
      <c r="H183" s="4"/>
      <c r="I183" s="4"/>
      <c r="J183" s="4"/>
    </row>
    <row r="184" spans="2:10" x14ac:dyDescent="0.25">
      <c r="B184" s="4"/>
      <c r="C184" s="4"/>
      <c r="D184" s="4"/>
      <c r="E184" s="4"/>
      <c r="F184" s="4"/>
      <c r="G184" s="4"/>
      <c r="H184" s="4"/>
      <c r="I184" s="4"/>
      <c r="J184" s="4"/>
    </row>
    <row r="185" spans="2:10" x14ac:dyDescent="0.25">
      <c r="B185" s="4"/>
      <c r="C185" s="4"/>
      <c r="D185" s="4"/>
      <c r="E185" s="4"/>
      <c r="F185" s="4"/>
      <c r="G185" s="4"/>
      <c r="H185" s="4"/>
      <c r="I185" s="4"/>
      <c r="J185" s="100" t="s">
        <v>99</v>
      </c>
    </row>
  </sheetData>
  <hyperlinks>
    <hyperlink ref="D46" r:id="rId1"/>
    <hyperlink ref="D8" location="erstens" display="Technische Informationen zur Anwendung des Tools"/>
    <hyperlink ref="D10" location="drittens" display="Kostenlose Version vers. Premiumversion"/>
    <hyperlink ref="D11" location="viertens" display="Betriebswirtschaftliche Betrachtungen zur Ermittlung von Stundenverrechnungssätzen"/>
    <hyperlink ref="E17" location="Stundensatzberechnung!A1" display="Stundensatzberechnung"/>
    <hyperlink ref="D58" r:id="rId2" display="Sie senden eine E-Mail an Service@ControllerSpielwiese.de mit Ihrer Rechnungsadresse und dem Stichwort Stundenverrechnungssatz"/>
    <hyperlink ref="D9" location="zweitens" display="Praktische Hinweise zum Erstellen/Ausfüllen der Stundensatzberechnung"/>
    <hyperlink ref="D43" r:id="rId3"/>
    <hyperlink ref="J185" location="Erstens" display="Technische Informationen zur Anwendung für das Liquiditätsplanungs-Tool"/>
  </hyperlinks>
  <pageMargins left="0.31496062992125984" right="0" top="0.39370078740157483" bottom="0.23622047244094491" header="0" footer="0"/>
  <pageSetup paperSize="9" scale="95" orientation="landscape" r:id="rId4"/>
  <headerFooter>
    <oddFooter>&amp;L&amp;8C by ControllerSpielwiese.de&amp;C&amp;8Seite &amp;P&amp;R&amp;8Verfasser: Joachim Becker</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Stundensatzberechnung</vt:lpstr>
      <vt:lpstr>Anwendungshilfe</vt:lpstr>
      <vt:lpstr>drittens</vt:lpstr>
      <vt:lpstr>Stundensatzberechnung!Druckbereich</vt:lpstr>
      <vt:lpstr>Anwendungshilfe!Drucktitel</vt:lpstr>
      <vt:lpstr>erstens</vt:lpstr>
      <vt:lpstr>viertens</vt:lpstr>
      <vt:lpstr>zweitens</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von Stundenverrechnungssätzen</dc:title>
  <dc:subject>Berechnung von Stundenverrechnungssätzen</dc:subject>
  <dc:creator>Joachim Becker WebSolutions</dc:creator>
  <cp:keywords>Berechnung Stundenverrechnungssatz</cp:keywords>
  <dc:description>Copyright by Joachim Becker WebSolutions
https://www.controllerspielwiese.de</dc:description>
  <cp:lastModifiedBy>ControllerSpielwiese</cp:lastModifiedBy>
  <cp:lastPrinted>2022-03-12T17:12:19Z</cp:lastPrinted>
  <dcterms:created xsi:type="dcterms:W3CDTF">2020-10-14T10:09:03Z</dcterms:created>
  <dcterms:modified xsi:type="dcterms:W3CDTF">2023-11-20T18:32:37Z</dcterms:modified>
  <cp:category>Finanzen Controlling Stundensatzverrechnungssätze</cp:category>
</cp:coreProperties>
</file>