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D:\Daten\WebSolutions\ControllerSpielwiese\download\"/>
    </mc:Choice>
  </mc:AlternateContent>
  <bookViews>
    <workbookView xWindow="0" yWindow="0" windowWidth="19200" windowHeight="11535"/>
  </bookViews>
  <sheets>
    <sheet name="Liquiditätsplanung" sheetId="6" r:id="rId1"/>
    <sheet name="Grafik" sheetId="3" r:id="rId2"/>
  </sheets>
  <definedNames>
    <definedName name="_xlnm.Print_Area" localSheetId="0">Liquiditätsplanung!$B$2:$AG$59</definedName>
  </definedNames>
  <calcPr calcId="162913"/>
</workbook>
</file>

<file path=xl/calcChain.xml><?xml version="1.0" encoding="utf-8"?>
<calcChain xmlns="http://schemas.openxmlformats.org/spreadsheetml/2006/main">
  <c r="C4" i="3" l="1"/>
  <c r="C3" i="3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J51" i="6"/>
  <c r="K51" i="6"/>
  <c r="L51" i="6"/>
  <c r="L53" i="6" s="1"/>
  <c r="M51" i="6"/>
  <c r="N51" i="6"/>
  <c r="O51" i="6"/>
  <c r="P51" i="6"/>
  <c r="Q51" i="6"/>
  <c r="Q53" i="6" s="1"/>
  <c r="R51" i="6"/>
  <c r="S51" i="6"/>
  <c r="T51" i="6"/>
  <c r="U51" i="6"/>
  <c r="V51" i="6"/>
  <c r="W51" i="6"/>
  <c r="W53" i="6" s="1"/>
  <c r="X51" i="6"/>
  <c r="X53" i="6" s="1"/>
  <c r="Y51" i="6"/>
  <c r="Y53" i="6" s="1"/>
  <c r="Z51" i="6"/>
  <c r="AA51" i="6"/>
  <c r="AB51" i="6"/>
  <c r="AB53" i="6" s="1"/>
  <c r="AC51" i="6"/>
  <c r="AD51" i="6"/>
  <c r="AE51" i="6"/>
  <c r="AF51" i="6"/>
  <c r="AF53" i="6" s="1"/>
  <c r="AG51" i="6"/>
  <c r="J53" i="6"/>
  <c r="K53" i="6"/>
  <c r="M53" i="6"/>
  <c r="N53" i="6"/>
  <c r="O53" i="6"/>
  <c r="P53" i="6"/>
  <c r="R53" i="6"/>
  <c r="S53" i="6"/>
  <c r="T53" i="6"/>
  <c r="Z53" i="6"/>
  <c r="AG53" i="6"/>
  <c r="J56" i="6"/>
  <c r="K56" i="6" s="1"/>
  <c r="L56" i="6" s="1"/>
  <c r="M56" i="6" s="1"/>
  <c r="N56" i="6" s="1"/>
  <c r="O56" i="6" s="1"/>
  <c r="P56" i="6" s="1"/>
  <c r="Q56" i="6" s="1"/>
  <c r="R56" i="6" s="1"/>
  <c r="S56" i="6" s="1"/>
  <c r="T56" i="6" s="1"/>
  <c r="U56" i="6" s="1"/>
  <c r="V56" i="6" s="1"/>
  <c r="W56" i="6" s="1"/>
  <c r="X56" i="6" s="1"/>
  <c r="Y56" i="6" s="1"/>
  <c r="Z56" i="6" s="1"/>
  <c r="AA56" i="6" s="1"/>
  <c r="AB56" i="6" s="1"/>
  <c r="AC56" i="6" s="1"/>
  <c r="AD56" i="6" s="1"/>
  <c r="AE56" i="6" s="1"/>
  <c r="AF56" i="6" s="1"/>
  <c r="AG56" i="6" s="1"/>
  <c r="D51" i="6"/>
  <c r="E51" i="6"/>
  <c r="F51" i="6"/>
  <c r="G51" i="6"/>
  <c r="H51" i="6"/>
  <c r="I51" i="6"/>
  <c r="D7" i="6"/>
  <c r="E7" i="6"/>
  <c r="F7" i="6" s="1"/>
  <c r="E56" i="6"/>
  <c r="F56" i="6" s="1"/>
  <c r="G56" i="6" s="1"/>
  <c r="H56" i="6" s="1"/>
  <c r="I56" i="6" s="1"/>
  <c r="D56" i="6"/>
  <c r="D27" i="6"/>
  <c r="E27" i="6"/>
  <c r="F27" i="6"/>
  <c r="G27" i="6"/>
  <c r="H27" i="6"/>
  <c r="I27" i="6"/>
  <c r="C10" i="6"/>
  <c r="C11" i="6" s="1"/>
  <c r="E53" i="6" l="1"/>
  <c r="F53" i="6"/>
  <c r="AE53" i="6"/>
  <c r="AC53" i="6"/>
  <c r="U53" i="6"/>
  <c r="AA53" i="6"/>
  <c r="AD53" i="6"/>
  <c r="V53" i="6"/>
  <c r="G53" i="6"/>
  <c r="I53" i="6"/>
  <c r="H53" i="6"/>
  <c r="D53" i="6"/>
  <c r="G7" i="6"/>
  <c r="H7" i="6" l="1"/>
  <c r="I7" i="6" l="1"/>
  <c r="J7" i="6" s="1"/>
  <c r="K7" i="6" s="1"/>
  <c r="L7" i="6" s="1"/>
  <c r="M7" i="6" s="1"/>
  <c r="N7" i="6" s="1"/>
  <c r="O7" i="6" l="1"/>
  <c r="P7" i="6" l="1"/>
  <c r="Q7" i="6" l="1"/>
  <c r="R7" i="6" l="1"/>
  <c r="S7" i="6" l="1"/>
  <c r="T7" i="6" l="1"/>
  <c r="U7" i="6" l="1"/>
  <c r="V7" i="6" l="1"/>
  <c r="W7" i="6" l="1"/>
  <c r="X7" i="6" l="1"/>
  <c r="Y7" i="6" l="1"/>
  <c r="Z7" i="6" l="1"/>
  <c r="AA7" i="6" l="1"/>
  <c r="AB7" i="6" l="1"/>
  <c r="AC7" i="6" l="1"/>
  <c r="AD7" i="6" l="1"/>
  <c r="AE7" i="6" l="1"/>
  <c r="AF7" i="6" l="1"/>
  <c r="AG7" i="6" l="1"/>
  <c r="C51" i="6" l="1"/>
  <c r="C27" i="6"/>
  <c r="D10" i="6" s="1"/>
  <c r="D59" i="6" s="1"/>
  <c r="C59" i="6" l="1"/>
  <c r="C53" i="6"/>
  <c r="C54" i="6" s="1"/>
  <c r="C58" i="6" s="1"/>
  <c r="D11" i="6"/>
  <c r="E10" i="6"/>
  <c r="E59" i="6" s="1"/>
  <c r="D54" i="6" l="1"/>
  <c r="D58" i="6" s="1"/>
  <c r="F10" i="6"/>
  <c r="F59" i="6" s="1"/>
  <c r="E11" i="6"/>
  <c r="E54" i="6" l="1"/>
  <c r="E58" i="6" s="1"/>
  <c r="G10" i="6"/>
  <c r="G59" i="6" s="1"/>
  <c r="F11" i="6"/>
  <c r="F54" i="6" l="1"/>
  <c r="F58" i="6" s="1"/>
  <c r="H10" i="6"/>
  <c r="H59" i="6" s="1"/>
  <c r="G11" i="6"/>
  <c r="G54" i="6" l="1"/>
  <c r="G58" i="6" s="1"/>
  <c r="I10" i="6"/>
  <c r="J10" i="6" s="1"/>
  <c r="H11" i="6"/>
  <c r="K10" i="6" l="1"/>
  <c r="J59" i="6"/>
  <c r="J11" i="6"/>
  <c r="J54" i="6" s="1"/>
  <c r="J58" i="6" s="1"/>
  <c r="H54" i="6"/>
  <c r="H58" i="6" s="1"/>
  <c r="I11" i="6"/>
  <c r="I59" i="6"/>
  <c r="K59" i="6" l="1"/>
  <c r="K11" i="6"/>
  <c r="K54" i="6" s="1"/>
  <c r="K58" i="6" s="1"/>
  <c r="L10" i="6"/>
  <c r="I54" i="6"/>
  <c r="I58" i="6" s="1"/>
  <c r="M10" i="6" l="1"/>
  <c r="L59" i="6"/>
  <c r="L11" i="6"/>
  <c r="L54" i="6" s="1"/>
  <c r="L58" i="6" s="1"/>
  <c r="M59" i="6" l="1"/>
  <c r="N10" i="6"/>
  <c r="M11" i="6"/>
  <c r="M54" i="6" s="1"/>
  <c r="M58" i="6" s="1"/>
  <c r="N59" i="6" l="1"/>
  <c r="O10" i="6"/>
  <c r="N11" i="6"/>
  <c r="N54" i="6" s="1"/>
  <c r="N58" i="6" s="1"/>
  <c r="O59" i="6" l="1"/>
  <c r="O11" i="6"/>
  <c r="O54" i="6" s="1"/>
  <c r="O58" i="6" s="1"/>
  <c r="P10" i="6"/>
  <c r="P59" i="6" l="1"/>
  <c r="Q10" i="6"/>
  <c r="P11" i="6"/>
  <c r="P54" i="6" s="1"/>
  <c r="P58" i="6" s="1"/>
  <c r="R10" i="6" l="1"/>
  <c r="Q59" i="6"/>
  <c r="Q11" i="6"/>
  <c r="Q54" i="6" s="1"/>
  <c r="Q58" i="6" s="1"/>
  <c r="R11" i="6" l="1"/>
  <c r="R54" i="6" s="1"/>
  <c r="R58" i="6" s="1"/>
  <c r="R59" i="6"/>
  <c r="S10" i="6"/>
  <c r="S59" i="6" l="1"/>
  <c r="T10" i="6"/>
  <c r="S11" i="6"/>
  <c r="S54" i="6" s="1"/>
  <c r="S58" i="6" s="1"/>
  <c r="U10" i="6" l="1"/>
  <c r="T59" i="6"/>
  <c r="T11" i="6"/>
  <c r="T54" i="6" s="1"/>
  <c r="T58" i="6" s="1"/>
  <c r="V10" i="6" l="1"/>
  <c r="U11" i="6"/>
  <c r="U54" i="6" s="1"/>
  <c r="U58" i="6" s="1"/>
  <c r="U59" i="6"/>
  <c r="V11" i="6" l="1"/>
  <c r="V54" i="6" s="1"/>
  <c r="V58" i="6" s="1"/>
  <c r="W10" i="6"/>
  <c r="V59" i="6"/>
  <c r="W11" i="6" l="1"/>
  <c r="W54" i="6" s="1"/>
  <c r="W58" i="6" s="1"/>
  <c r="X10" i="6"/>
  <c r="W59" i="6"/>
  <c r="X59" i="6" l="1"/>
  <c r="Y10" i="6"/>
  <c r="X11" i="6"/>
  <c r="X54" i="6" s="1"/>
  <c r="X58" i="6" s="1"/>
  <c r="Y11" i="6" l="1"/>
  <c r="Y54" i="6" s="1"/>
  <c r="Y58" i="6" s="1"/>
  <c r="Z10" i="6"/>
  <c r="Y59" i="6"/>
  <c r="Z59" i="6" l="1"/>
  <c r="AA10" i="6"/>
  <c r="Z11" i="6"/>
  <c r="Z54" i="6" s="1"/>
  <c r="Z58" i="6" s="1"/>
  <c r="AA59" i="6" l="1"/>
  <c r="AA11" i="6"/>
  <c r="AA54" i="6" s="1"/>
  <c r="AA58" i="6" s="1"/>
  <c r="AB10" i="6"/>
  <c r="AB59" i="6" l="1"/>
  <c r="AC10" i="6"/>
  <c r="AB11" i="6"/>
  <c r="AB54" i="6" s="1"/>
  <c r="AB58" i="6" s="1"/>
  <c r="AC11" i="6" l="1"/>
  <c r="AC54" i="6" s="1"/>
  <c r="AC58" i="6" s="1"/>
  <c r="AD10" i="6"/>
  <c r="AC59" i="6"/>
  <c r="AE10" i="6" l="1"/>
  <c r="AD11" i="6"/>
  <c r="AD54" i="6" s="1"/>
  <c r="AD58" i="6" s="1"/>
  <c r="AD59" i="6"/>
  <c r="AE59" i="6" l="1"/>
  <c r="AE11" i="6"/>
  <c r="AE54" i="6" s="1"/>
  <c r="AE58" i="6" s="1"/>
  <c r="AF10" i="6"/>
  <c r="AF59" i="6" l="1"/>
  <c r="AG10" i="6"/>
  <c r="AF11" i="6"/>
  <c r="AF54" i="6" s="1"/>
  <c r="AF58" i="6" s="1"/>
  <c r="AG59" i="6" l="1"/>
  <c r="AG11" i="6"/>
  <c r="AG54" i="6" s="1"/>
  <c r="AG58" i="6" s="1"/>
</calcChain>
</file>

<file path=xl/comments1.xml><?xml version="1.0" encoding="utf-8"?>
<comments xmlns="http://schemas.openxmlformats.org/spreadsheetml/2006/main">
  <authors>
    <author>Joachim Becker</author>
  </authors>
  <commentList>
    <comment ref="B8" authorId="0" shapeId="0">
      <text>
        <r>
          <rPr>
            <b/>
            <sz val="9"/>
            <color indexed="81"/>
            <rFont val="Segoe UI"/>
            <family val="2"/>
          </rPr>
          <t xml:space="preserve">Joachim Becker WebSolutions:
</t>
        </r>
        <r>
          <rPr>
            <sz val="9"/>
            <color indexed="81"/>
            <rFont val="Segoe UI"/>
            <family val="2"/>
          </rPr>
          <t xml:space="preserve">Für einzelne oder auch mehrere Banken, können einzelne Salden täglich aktualisiert werden.
Gesamtsaldo wird direkt berechnet, solange Bank1 UND Bank2 leer bleiben
</t>
        </r>
      </text>
    </comment>
    <comment ref="B24" authorId="0" shapeId="0">
      <text>
        <r>
          <rPr>
            <b/>
            <sz val="9"/>
            <color indexed="81"/>
            <rFont val="Segoe UI"/>
            <family val="2"/>
          </rPr>
          <t>Joachim Becker WebSolutions:</t>
        </r>
        <r>
          <rPr>
            <sz val="9"/>
            <color indexed="81"/>
            <rFont val="Segoe UI"/>
            <family val="2"/>
          </rPr>
          <t xml:space="preserve">
z.B. Zuschüsse für Investitionen, Erstattungen von Versicherungen oder Finanzämtern</t>
        </r>
      </text>
    </comment>
    <comment ref="B25" authorId="0" shapeId="0">
      <text>
        <r>
          <rPr>
            <b/>
            <sz val="9"/>
            <color indexed="81"/>
            <rFont val="Segoe UI"/>
            <family val="2"/>
          </rPr>
          <t>Joachim Becker WebSolutions:</t>
        </r>
        <r>
          <rPr>
            <sz val="9"/>
            <color indexed="81"/>
            <rFont val="Segoe UI"/>
            <family val="2"/>
          </rPr>
          <t xml:space="preserve">
z.B. Lizenzerträge, Anlageverkäufe, Werbeeinnahmen</t>
        </r>
      </text>
    </comment>
    <comment ref="B26" authorId="0" shapeId="0">
      <text>
        <r>
          <rPr>
            <b/>
            <sz val="9"/>
            <color indexed="81"/>
            <rFont val="Segoe UI"/>
            <family val="2"/>
          </rPr>
          <t>Joachim Becker WebSolutions:</t>
        </r>
        <r>
          <rPr>
            <sz val="9"/>
            <color indexed="81"/>
            <rFont val="Segoe UI"/>
            <family val="2"/>
          </rPr>
          <t xml:space="preserve">
z.B. Lizenzerträge, Anlageverkäufe, Werbeeinnahmen</t>
        </r>
      </text>
    </comment>
    <comment ref="B35" authorId="0" shapeId="0">
      <text>
        <r>
          <rPr>
            <b/>
            <sz val="9"/>
            <color indexed="81"/>
            <rFont val="Segoe UI"/>
            <family val="2"/>
          </rPr>
          <t>Joachim Becker WebSolutions:</t>
        </r>
        <r>
          <rPr>
            <sz val="9"/>
            <color indexed="81"/>
            <rFont val="Segoe UI"/>
            <family val="2"/>
          </rPr>
          <t xml:space="preserve">
alternativ zu den regelmäßigen Abbuchungen: Mieten, Leasing, Energien, Gebühren, Beiträge, Versicherungen, Tilgungen, Zinsen, IT-Support, Fuhrparkt, Tankkarten etc. in separaten Zeilen erfassen</t>
        </r>
      </text>
    </comment>
    <comment ref="D56" authorId="0" shapeId="0">
      <text>
        <r>
          <rPr>
            <b/>
            <sz val="9"/>
            <color indexed="81"/>
            <rFont val="Segoe UI"/>
            <family val="2"/>
          </rPr>
          <t>Joachim Becker WebSolutions:</t>
        </r>
        <r>
          <rPr>
            <sz val="9"/>
            <color indexed="81"/>
            <rFont val="Segoe UI"/>
            <family val="2"/>
          </rPr>
          <t xml:space="preserve">
Automatische Übernahme vom Vortag. Wert kann in jeder folgenden Zelle bei Veränderung manuell angepasst werden.</t>
        </r>
      </text>
    </comment>
    <comment ref="B58" authorId="0" shapeId="0">
      <text>
        <r>
          <rPr>
            <b/>
            <sz val="9"/>
            <color indexed="81"/>
            <rFont val="Segoe UI"/>
            <family val="2"/>
          </rPr>
          <t>Joachim Becker WebSolutions:</t>
        </r>
        <r>
          <rPr>
            <sz val="9"/>
            <color indexed="81"/>
            <rFont val="Segoe UI"/>
            <family val="2"/>
          </rPr>
          <t xml:space="preserve">
Summe inkl. Kasse</t>
        </r>
      </text>
    </comment>
  </commentList>
</comments>
</file>

<file path=xl/sharedStrings.xml><?xml version="1.0" encoding="utf-8"?>
<sst xmlns="http://schemas.openxmlformats.org/spreadsheetml/2006/main" count="89" uniqueCount="79">
  <si>
    <t>1.</t>
  </si>
  <si>
    <t>2.</t>
  </si>
  <si>
    <t>3.</t>
  </si>
  <si>
    <t>4.</t>
  </si>
  <si>
    <t>Navigation</t>
  </si>
  <si>
    <t>Graphische Darstellung der Liquiditätsplanung</t>
  </si>
  <si>
    <t>Grafische Darstellung</t>
  </si>
  <si>
    <t>Planung vom:</t>
  </si>
  <si>
    <t>Monat:</t>
  </si>
  <si>
    <t>März</t>
  </si>
  <si>
    <t>Kasse</t>
  </si>
  <si>
    <t>Bank 1</t>
  </si>
  <si>
    <t>Bank 2</t>
  </si>
  <si>
    <t>I. Liquide Mittel</t>
  </si>
  <si>
    <t>Kreditlinie(n)</t>
  </si>
  <si>
    <t>5.</t>
  </si>
  <si>
    <t>6.</t>
  </si>
  <si>
    <t>7.</t>
  </si>
  <si>
    <t>II. Einzahlungen aus ..</t>
  </si>
  <si>
    <t>.. Vermietung und Verpachtung</t>
  </si>
  <si>
    <t>.. Veräußerung von Sachvermögen</t>
  </si>
  <si>
    <t>Sonstige Zahlungseingänge</t>
  </si>
  <si>
    <t>.. Privateinlagen / Eigenkapital</t>
  </si>
  <si>
    <t>.. bestehenden Forderungen LuL</t>
  </si>
  <si>
    <t>.. bestehenden Aufträgen LuL</t>
  </si>
  <si>
    <t>.. erwarteten Aufträgen LuL</t>
  </si>
  <si>
    <t>.. Anzahlungen</t>
  </si>
  <si>
    <t>.. Zinsen/Finanzerträgen</t>
  </si>
  <si>
    <t>.. Mieten/Pachten</t>
  </si>
  <si>
    <t>.. Zuschüsse/Erstattungen/ etc.</t>
  </si>
  <si>
    <t>III. Auszahlungen für ..</t>
  </si>
  <si>
    <t>Sonstige Auszahlungen</t>
  </si>
  <si>
    <t>.. Material-/Wareneinkäufe</t>
  </si>
  <si>
    <t>.. Fremdleistungen/Dienstleister</t>
  </si>
  <si>
    <t>.. Reparaturen/Wartung/GWG</t>
  </si>
  <si>
    <t>.. Investitionen Prod./IT/Gebäude …</t>
  </si>
  <si>
    <t>.. Lohn+Gehalt/SV/Steuern/…</t>
  </si>
  <si>
    <t>.. Versendungen/Transportkosten</t>
  </si>
  <si>
    <t>.. Werbung/Marketing/Reisekosten</t>
  </si>
  <si>
    <t>Tagesüber-/-unterdeckung</t>
  </si>
  <si>
    <t>Summe</t>
  </si>
  <si>
    <t>Zahlungseingänge Kasse</t>
  </si>
  <si>
    <t>Auszahlungen aus Kasse</t>
  </si>
  <si>
    <t>Banksaldo Banken 1+2</t>
  </si>
  <si>
    <t>Summe Liquide Mittel</t>
  </si>
  <si>
    <t>.. bestehenden Lieferantenverb.</t>
  </si>
  <si>
    <t xml:space="preserve">.. weitere Inhalte </t>
  </si>
  <si>
    <t>IV. Über-/Unterdeckung kumuliert</t>
  </si>
  <si>
    <r>
      <t>V. Liquidität +/</t>
    </r>
    <r>
      <rPr>
        <b/>
        <sz val="11"/>
        <color rgb="FFFF0000"/>
        <rFont val="Calibri"/>
        <family val="2"/>
        <scheme val="minor"/>
      </rPr>
      <t>Fehlbetrag -</t>
    </r>
    <r>
      <rPr>
        <b/>
        <sz val="11"/>
        <color theme="1"/>
        <rFont val="Calibri"/>
        <family val="2"/>
        <scheme val="minor"/>
      </rPr>
      <t xml:space="preserve"> nur Banken</t>
    </r>
  </si>
  <si>
    <t>Liquidität +/Fehlbetrag - Gesamt</t>
  </si>
  <si>
    <t>.. Privatentnahmen/Lebenshaltung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</si>
  <si>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</si>
  <si>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</si>
  <si>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</si>
  <si>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</si>
  <si>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</si>
  <si>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</si>
  <si>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</si>
  <si>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</si>
  <si>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</si>
  <si>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</si>
  <si>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</si>
  <si>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</si>
  <si>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</si>
  <si>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</si>
  <si>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</si>
  <si>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</si>
  <si>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</si>
  <si>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</si>
  <si>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</si>
  <si>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</si>
  <si>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</si>
  <si>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</si>
  <si>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</si>
  <si>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</si>
  <si>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.. Regelm. Lastschriftabbuchungen</t>
  </si>
  <si>
    <t>.. Gewerbesteuer/Körperschaftsst.</t>
  </si>
  <si>
    <r>
      <t>Liquiditätsplanung in EUR -</t>
    </r>
    <r>
      <rPr>
        <b/>
        <sz val="14"/>
        <rFont val="Calibri"/>
        <family val="2"/>
        <scheme val="minor"/>
      </rPr>
      <t xml:space="preserve"> tägliche Planung</t>
    </r>
  </si>
  <si>
    <t>Planungsdaten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</si>
</sst>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€&quot;"/>
    <numFmt numFmtId="165" formatCode="#,##0_ ;[Red]\-#,##0\ "/>
    <numFmt numFmtId="166" formatCode="#,##0_ ;\-#,##0\ "/>
  </numFmts>
  <fonts count="14" x14ac:knownFonts="1">
    <font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0" tint="-0.34998626667073579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450666829432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0" fillId="3" borderId="0" xfId="0" applyFill="1" applyAlignment="1" applyProtection="1">
      <alignment horizontal="center"/>
      <protection locked="0"/>
    </xf>
    <xf numFmtId="0" fontId="7" fillId="5" borderId="0" xfId="0" applyFont="1" applyFill="1" applyAlignment="1" applyProtection="1">
      <alignment horizontal="right"/>
      <protection locked="0"/>
    </xf>
    <xf numFmtId="0" fontId="7" fillId="5" borderId="0" xfId="0" quotePrefix="1" applyFont="1" applyFill="1" applyAlignment="1" applyProtection="1">
      <alignment horizontal="left"/>
      <protection locked="0"/>
    </xf>
    <xf numFmtId="14" fontId="0" fillId="5" borderId="0" xfId="0" applyNumberFormat="1" applyFill="1" applyProtection="1">
      <protection locked="0"/>
    </xf>
    <xf numFmtId="14" fontId="0" fillId="5" borderId="0" xfId="0" applyNumberFormat="1" applyFill="1" applyAlignment="1" applyProtection="1">
      <alignment horizontal="center"/>
      <protection locked="0"/>
    </xf>
    <xf numFmtId="164" fontId="3" fillId="5" borderId="0" xfId="0" applyNumberFormat="1" applyFont="1" applyFill="1" applyAlignment="1" applyProtection="1">
      <alignment horizontal="right"/>
      <protection locked="0"/>
    </xf>
    <xf numFmtId="164" fontId="3" fillId="5" borderId="0" xfId="0" applyNumberFormat="1" applyFont="1" applyFill="1" applyProtection="1">
      <protection locked="0"/>
    </xf>
    <xf numFmtId="14" fontId="3" fillId="5" borderId="0" xfId="0" applyNumberFormat="1" applyFont="1" applyFill="1" applyAlignment="1" applyProtection="1">
      <alignment horizontal="left"/>
      <protection locked="0"/>
    </xf>
    <xf numFmtId="0" fontId="3" fillId="5" borderId="0" xfId="0" applyFont="1" applyFill="1" applyAlignment="1" applyProtection="1">
      <alignment horizontal="left"/>
      <protection locked="0"/>
    </xf>
    <xf numFmtId="0" fontId="0" fillId="4" borderId="0" xfId="0" applyFill="1" applyProtection="1">
      <protection locked="0"/>
    </xf>
    <xf numFmtId="0" fontId="6" fillId="5" borderId="0" xfId="0" applyFont="1" applyFill="1" applyProtection="1">
      <protection locked="0"/>
    </xf>
    <xf numFmtId="164" fontId="5" fillId="5" borderId="0" xfId="0" applyNumberFormat="1" applyFont="1" applyFill="1" applyProtection="1">
      <protection locked="0"/>
    </xf>
    <xf numFmtId="0" fontId="5" fillId="5" borderId="0" xfId="0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4" fillId="3" borderId="0" xfId="1" applyFill="1" applyAlignment="1" applyProtection="1">
      <protection locked="0"/>
    </xf>
    <xf numFmtId="0" fontId="3" fillId="4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5" fillId="4" borderId="0" xfId="0" applyFont="1" applyFill="1" applyProtection="1">
      <protection locked="0"/>
    </xf>
    <xf numFmtId="0" fontId="4" fillId="4" borderId="0" xfId="1" applyNumberFormat="1" applyFill="1" applyAlignment="1" applyProtection="1">
      <protection locked="0"/>
    </xf>
    <xf numFmtId="14" fontId="3" fillId="5" borderId="0" xfId="0" applyNumberFormat="1" applyFont="1" applyFill="1" applyAlignment="1" applyProtection="1">
      <alignment horizontal="left"/>
    </xf>
    <xf numFmtId="164" fontId="3" fillId="5" borderId="0" xfId="0" applyNumberFormat="1" applyFont="1" applyFill="1" applyProtection="1"/>
    <xf numFmtId="164" fontId="3" fillId="5" borderId="0" xfId="0" applyNumberFormat="1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3" fillId="5" borderId="0" xfId="0" applyFont="1" applyFill="1" applyProtection="1">
      <protection locked="0"/>
    </xf>
    <xf numFmtId="0" fontId="9" fillId="3" borderId="0" xfId="1" applyFont="1" applyFill="1" applyAlignment="1" applyProtection="1">
      <protection locked="0"/>
    </xf>
    <xf numFmtId="166" fontId="0" fillId="6" borderId="1" xfId="0" applyNumberFormat="1" applyFill="1" applyBorder="1" applyProtection="1">
      <protection locked="0"/>
    </xf>
    <xf numFmtId="0" fontId="11" fillId="4" borderId="0" xfId="0" applyFont="1" applyFill="1" applyAlignment="1" applyProtection="1">
      <alignment horizontal="right"/>
      <protection locked="0"/>
    </xf>
    <xf numFmtId="166" fontId="11" fillId="6" borderId="1" xfId="0" applyNumberFormat="1" applyFont="1" applyFill="1" applyBorder="1" applyProtection="1">
      <protection locked="0"/>
    </xf>
    <xf numFmtId="0" fontId="3" fillId="0" borderId="0" xfId="0" applyFont="1" applyProtection="1">
      <protection locked="0"/>
    </xf>
    <xf numFmtId="0" fontId="10" fillId="4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166" fontId="0" fillId="4" borderId="1" xfId="0" applyNumberFormat="1" applyFill="1" applyBorder="1" applyProtection="1">
      <protection locked="0"/>
    </xf>
    <xf numFmtId="0" fontId="3" fillId="0" borderId="0" xfId="0" quotePrefix="1" applyFont="1" applyProtection="1">
      <protection locked="0"/>
    </xf>
    <xf numFmtId="166" fontId="0" fillId="0" borderId="1" xfId="0" applyNumberFormat="1" applyBorder="1" applyProtection="1"/>
    <xf numFmtId="166" fontId="3" fillId="0" borderId="1" xfId="0" applyNumberFormat="1" applyFont="1" applyBorder="1" applyProtection="1"/>
    <xf numFmtId="165" fontId="3" fillId="4" borderId="1" xfId="0" applyNumberFormat="1" applyFont="1" applyFill="1" applyBorder="1" applyProtection="1"/>
    <xf numFmtId="165" fontId="3" fillId="3" borderId="1" xfId="0" applyNumberFormat="1" applyFont="1" applyFill="1" applyBorder="1" applyProtection="1"/>
    <xf numFmtId="0" fontId="0" fillId="4" borderId="0" xfId="0" applyFill="1" applyProtection="1"/>
    <xf numFmtId="166" fontId="0" fillId="3" borderId="0" xfId="0" applyNumberFormat="1" applyFill="1" applyProtection="1"/>
    <xf numFmtId="166" fontId="3" fillId="3" borderId="0" xfId="0" applyNumberFormat="1" applyFont="1" applyFill="1" applyProtection="1"/>
    <xf numFmtId="0" fontId="8" fillId="7" borderId="0" xfId="0" applyFont="1" applyFill="1" applyAlignment="1" applyProtection="1">
      <alignment horizontal="center" vertical="center"/>
      <protection locked="0"/>
    </xf>
    <xf numFmtId="0" fontId="4" fillId="5" borderId="0" xfId="1" applyFill="1" applyAlignment="1" applyProtection="1"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Liquidität +/Fehlbetrag - nur Banken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Liquiditätsplanung!$B$59</c:f>
              <c:strCache>
                <c:ptCount val="1"/>
                <c:pt idx="0">
                  <c:v>V. Liquidität +/Fehlbetrag - nur Banken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Liquiditätsplanung!$C$59:$AG$59</c:f>
              <c:numCache>
                <c:formatCode>#,##0_ ;[Red]\-#,##0\ </c:formatCode>
                <c:ptCount val="31"/>
                <c:pt idx="0">
                  <c:v>104800</c:v>
                </c:pt>
                <c:pt idx="1">
                  <c:v>107800</c:v>
                </c:pt>
                <c:pt idx="2">
                  <c:v>109900</c:v>
                </c:pt>
                <c:pt idx="3">
                  <c:v>110800</c:v>
                </c:pt>
                <c:pt idx="4">
                  <c:v>113800</c:v>
                </c:pt>
                <c:pt idx="5">
                  <c:v>116800</c:v>
                </c:pt>
                <c:pt idx="6">
                  <c:v>119700</c:v>
                </c:pt>
                <c:pt idx="7">
                  <c:v>125700</c:v>
                </c:pt>
                <c:pt idx="8">
                  <c:v>128700</c:v>
                </c:pt>
                <c:pt idx="9">
                  <c:v>124600</c:v>
                </c:pt>
                <c:pt idx="10">
                  <c:v>127600</c:v>
                </c:pt>
                <c:pt idx="11">
                  <c:v>130600</c:v>
                </c:pt>
                <c:pt idx="12">
                  <c:v>133500</c:v>
                </c:pt>
                <c:pt idx="13">
                  <c:v>136500</c:v>
                </c:pt>
                <c:pt idx="14">
                  <c:v>129500</c:v>
                </c:pt>
                <c:pt idx="15">
                  <c:v>132400</c:v>
                </c:pt>
                <c:pt idx="16">
                  <c:v>135400</c:v>
                </c:pt>
                <c:pt idx="17">
                  <c:v>138400</c:v>
                </c:pt>
                <c:pt idx="18">
                  <c:v>141300</c:v>
                </c:pt>
                <c:pt idx="19">
                  <c:v>144300</c:v>
                </c:pt>
                <c:pt idx="20">
                  <c:v>147300</c:v>
                </c:pt>
                <c:pt idx="21">
                  <c:v>150200</c:v>
                </c:pt>
                <c:pt idx="22">
                  <c:v>138200</c:v>
                </c:pt>
                <c:pt idx="23">
                  <c:v>141200</c:v>
                </c:pt>
                <c:pt idx="24">
                  <c:v>144100</c:v>
                </c:pt>
                <c:pt idx="25">
                  <c:v>147100</c:v>
                </c:pt>
                <c:pt idx="26">
                  <c:v>150100</c:v>
                </c:pt>
                <c:pt idx="27">
                  <c:v>153100</c:v>
                </c:pt>
                <c:pt idx="28">
                  <c:v>156000</c:v>
                </c:pt>
                <c:pt idx="29">
                  <c:v>109000</c:v>
                </c:pt>
                <c:pt idx="30">
                  <c:v>97000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E4-476B-A515-232D3B205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-27"/>
        <c:axId val="1558501248"/>
        <c:axId val="1558500000"/>
      </c:barChart>
      <c:catAx>
        <c:axId val="15585012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58500000"/>
        <c:crosses val="autoZero"/>
        <c:auto val="1"/>
        <c:lblAlgn val="ctr"/>
        <c:lblOffset val="100"/>
        <c:noMultiLvlLbl val="0"/>
      </c:catAx>
      <c:valAx>
        <c:axId val="155850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58501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ko-fi.com/controllerspielwiese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s://www.controllerspielwiese.de/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jpeg"/><Relationship Id="rId1" Type="http://schemas.openxmlformats.org/officeDocument/2006/relationships/hyperlink" Target="https://www.controllerspielwiese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504825</xdr:colOff>
      <xdr:row>1</xdr:row>
      <xdr:rowOff>19050</xdr:rowOff>
    </xdr:from>
    <xdr:to>
      <xdr:col>32</xdr:col>
      <xdr:colOff>514350</xdr:colOff>
      <xdr:row>3</xdr:row>
      <xdr:rowOff>19050</xdr:rowOff>
    </xdr:to>
    <xdr:pic>
      <xdr:nvPicPr>
        <xdr:cNvPr id="2" name="Grafik 1" descr="ControllerSpielwiese.d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78200" y="95250"/>
          <a:ext cx="2676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400050</xdr:colOff>
      <xdr:row>1</xdr:row>
      <xdr:rowOff>66676</xdr:rowOff>
    </xdr:from>
    <xdr:to>
      <xdr:col>27</xdr:col>
      <xdr:colOff>295275</xdr:colOff>
      <xdr:row>2</xdr:row>
      <xdr:rowOff>145257</xdr:rowOff>
    </xdr:to>
    <xdr:pic>
      <xdr:nvPicPr>
        <xdr:cNvPr id="4" name="Grafik 3" descr="Wenn meine Vorlagen weiterhelfen konnten, lasse ich mich gerne auf einen Kaffee einladen ;)" title="Buy me a coffe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344650" y="123826"/>
          <a:ext cx="1495425" cy="3738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104775</xdr:colOff>
      <xdr:row>1</xdr:row>
      <xdr:rowOff>85725</xdr:rowOff>
    </xdr:from>
    <xdr:to>
      <xdr:col>12</xdr:col>
      <xdr:colOff>666750</xdr:colOff>
      <xdr:row>3</xdr:row>
      <xdr:rowOff>104775</xdr:rowOff>
    </xdr:to>
    <xdr:pic>
      <xdr:nvPicPr>
        <xdr:cNvPr id="61758" name="Grafik 2" descr="ControllerSpielwiese.d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161925"/>
          <a:ext cx="28479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absolute">
    <xdr:from>
      <xdr:col>1</xdr:col>
      <xdr:colOff>19050</xdr:colOff>
      <xdr:row>5</xdr:row>
      <xdr:rowOff>28575</xdr:rowOff>
    </xdr:from>
    <xdr:to>
      <xdr:col>13</xdr:col>
      <xdr:colOff>9525</xdr:colOff>
      <xdr:row>28</xdr:row>
      <xdr:rowOff>0</xdr:rowOff>
    </xdr:to>
    <xdr:graphicFrame macro="">
      <xdr:nvGraphicFramePr>
        <xdr:cNvPr id="2" name="Diagramm 1" title="Grafische Darstellung der Liquidität - nur Bankensal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6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baseColWidth="10" defaultRowHeight="15" outlineLevelRow="1" x14ac:dyDescent="0.25"/>
  <cols>
    <col min="1" max="1" width="0.7109375" style="23" customWidth="1"/>
    <col min="2" max="2" width="32.42578125" style="23" customWidth="1"/>
    <col min="3" max="33" width="8" style="23" customWidth="1"/>
    <col min="34" max="34" width="5.42578125" style="23" customWidth="1"/>
    <col min="35" max="35" width="20" style="23" bestFit="1" customWidth="1"/>
    <col min="36" max="16384" width="11.42578125" style="23"/>
  </cols>
  <sheetData>
    <row r="1" spans="1:35" ht="4.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5" ht="23.25" x14ac:dyDescent="0.35">
      <c r="A2" s="10"/>
      <c r="B2" s="24" t="s">
        <v>77</v>
      </c>
      <c r="C2" s="12"/>
      <c r="D2" s="12"/>
      <c r="E2" s="12"/>
      <c r="F2" s="12"/>
      <c r="G2" s="6" t="s">
        <v>8</v>
      </c>
      <c r="H2" s="7" t="s">
        <v>9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0"/>
      <c r="AI2" s="41" t="s">
        <v>4</v>
      </c>
    </row>
    <row r="3" spans="1:35" ht="15.75" customHeight="1" x14ac:dyDescent="0.3">
      <c r="A3" s="10"/>
      <c r="B3" s="9" t="s">
        <v>7</v>
      </c>
      <c r="C3" s="2"/>
      <c r="D3" s="2"/>
      <c r="E3" s="2"/>
      <c r="F3" s="2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0"/>
      <c r="AI3" s="42" t="s">
        <v>6</v>
      </c>
    </row>
    <row r="4" spans="1:35" ht="13.5" customHeight="1" x14ac:dyDescent="0.25">
      <c r="A4" s="10"/>
      <c r="B4" s="8">
        <v>73050</v>
      </c>
      <c r="C4" s="22" t="s">
        <v>0</v>
      </c>
      <c r="D4" s="22" t="s">
        <v>1</v>
      </c>
      <c r="E4" s="22" t="s">
        <v>2</v>
      </c>
      <c r="F4" s="22" t="s">
        <v>3</v>
      </c>
      <c r="G4" s="22" t="s">
        <v>15</v>
      </c>
      <c r="H4" s="22" t="s">
        <v>16</v>
      </c>
      <c r="I4" s="22" t="s">
        <v>17</v>
      </c>
      <c r="J4" s="22" t="s">
        <v>51</v>
      </c>
      <c r="K4" s="22" t="s">
        <v>52</v>
      </c>
      <c r="L4" s="22" t="s">
        <v>53</v>
      </c>
      <c r="M4" s="22" t="s">
        <v>54</v>
      </c>
      <c r="N4" s="22" t="s">
        <v>55</v>
      </c>
      <c r="O4" s="22" t="s">
        <v>56</v>
      </c>
      <c r="P4" s="22" t="s">
        <v>57</v>
      </c>
      <c r="Q4" s="22" t="s">
        <v>58</v>
      </c>
      <c r="R4" s="22" t="s">
        <v>59</v>
      </c>
      <c r="S4" s="22" t="s">
        <v>60</v>
      </c>
      <c r="T4" s="22" t="s">
        <v>61</v>
      </c>
      <c r="U4" s="22" t="s">
        <v>62</v>
      </c>
      <c r="V4" s="22" t="s">
        <v>63</v>
      </c>
      <c r="W4" s="22" t="s">
        <v>64</v>
      </c>
      <c r="X4" s="22" t="s">
        <v>65</v>
      </c>
      <c r="Y4" s="22" t="s">
        <v>66</v>
      </c>
      <c r="Z4" s="22" t="s">
        <v>67</v>
      </c>
      <c r="AA4" s="22" t="s">
        <v>68</v>
      </c>
      <c r="AB4" s="22" t="s">
        <v>69</v>
      </c>
      <c r="AC4" s="22" t="s">
        <v>70</v>
      </c>
      <c r="AD4" s="22" t="s">
        <v>71</v>
      </c>
      <c r="AE4" s="22" t="s">
        <v>72</v>
      </c>
      <c r="AF4" s="22" t="s">
        <v>73</v>
      </c>
      <c r="AG4" s="22" t="s">
        <v>74</v>
      </c>
      <c r="AH4" s="10"/>
      <c r="AI4" s="10"/>
    </row>
    <row r="5" spans="1:35" ht="5.2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</row>
    <row r="6" spans="1:35" x14ac:dyDescent="0.25">
      <c r="A6" s="10"/>
      <c r="B6" s="25" t="s">
        <v>13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0"/>
      <c r="AI6" s="10"/>
    </row>
    <row r="7" spans="1:35" x14ac:dyDescent="0.25">
      <c r="A7" s="10"/>
      <c r="B7" s="10" t="s">
        <v>10</v>
      </c>
      <c r="C7" s="26">
        <v>1000</v>
      </c>
      <c r="D7" s="26">
        <f t="shared" ref="D7:I7" si="0">C7+C26-C50</f>
        <v>1010</v>
      </c>
      <c r="E7" s="26">
        <f t="shared" si="0"/>
        <v>1010</v>
      </c>
      <c r="F7" s="26">
        <f t="shared" si="0"/>
        <v>1010</v>
      </c>
      <c r="G7" s="26">
        <f t="shared" si="0"/>
        <v>1010</v>
      </c>
      <c r="H7" s="26">
        <f t="shared" si="0"/>
        <v>210</v>
      </c>
      <c r="I7" s="26">
        <f t="shared" si="0"/>
        <v>210</v>
      </c>
      <c r="J7" s="26">
        <f t="shared" ref="J7:AG7" si="1">I7+I26-I50</f>
        <v>1210</v>
      </c>
      <c r="K7" s="26">
        <f t="shared" si="1"/>
        <v>1210</v>
      </c>
      <c r="L7" s="26">
        <f t="shared" si="1"/>
        <v>1210</v>
      </c>
      <c r="M7" s="26">
        <f t="shared" si="1"/>
        <v>1210</v>
      </c>
      <c r="N7" s="26">
        <f t="shared" si="1"/>
        <v>1210</v>
      </c>
      <c r="O7" s="26">
        <f t="shared" si="1"/>
        <v>1210</v>
      </c>
      <c r="P7" s="26">
        <f t="shared" si="1"/>
        <v>1210</v>
      </c>
      <c r="Q7" s="26">
        <f t="shared" si="1"/>
        <v>1210</v>
      </c>
      <c r="R7" s="26">
        <f t="shared" si="1"/>
        <v>1210</v>
      </c>
      <c r="S7" s="26">
        <f t="shared" si="1"/>
        <v>1210</v>
      </c>
      <c r="T7" s="26">
        <f t="shared" si="1"/>
        <v>1210</v>
      </c>
      <c r="U7" s="26">
        <f t="shared" si="1"/>
        <v>1210</v>
      </c>
      <c r="V7" s="26">
        <f t="shared" si="1"/>
        <v>1210</v>
      </c>
      <c r="W7" s="26">
        <f t="shared" si="1"/>
        <v>1210</v>
      </c>
      <c r="X7" s="26">
        <f t="shared" si="1"/>
        <v>1210</v>
      </c>
      <c r="Y7" s="26">
        <f t="shared" si="1"/>
        <v>1210</v>
      </c>
      <c r="Z7" s="26">
        <f t="shared" si="1"/>
        <v>1210</v>
      </c>
      <c r="AA7" s="26">
        <f t="shared" si="1"/>
        <v>1210</v>
      </c>
      <c r="AB7" s="26">
        <f t="shared" si="1"/>
        <v>1210</v>
      </c>
      <c r="AC7" s="26">
        <f t="shared" si="1"/>
        <v>1210</v>
      </c>
      <c r="AD7" s="26">
        <f t="shared" si="1"/>
        <v>1210</v>
      </c>
      <c r="AE7" s="26">
        <f t="shared" si="1"/>
        <v>1210</v>
      </c>
      <c r="AF7" s="26">
        <f t="shared" si="1"/>
        <v>1210</v>
      </c>
      <c r="AG7" s="26">
        <f t="shared" si="1"/>
        <v>1210</v>
      </c>
      <c r="AH7" s="10"/>
      <c r="AI7" s="10"/>
    </row>
    <row r="8" spans="1:35" outlineLevel="1" x14ac:dyDescent="0.25">
      <c r="A8" s="10"/>
      <c r="B8" s="27" t="s">
        <v>11</v>
      </c>
      <c r="C8" s="28">
        <v>100000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10"/>
      <c r="AI8" s="10"/>
    </row>
    <row r="9" spans="1:35" outlineLevel="1" x14ac:dyDescent="0.25">
      <c r="A9" s="10"/>
      <c r="B9" s="27" t="s">
        <v>12</v>
      </c>
      <c r="C9" s="28">
        <v>2000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10"/>
      <c r="AI9" s="10"/>
    </row>
    <row r="10" spans="1:35" x14ac:dyDescent="0.25">
      <c r="A10" s="10"/>
      <c r="B10" s="10" t="s">
        <v>43</v>
      </c>
      <c r="C10" s="34">
        <f>SUM(C8:C9)</f>
        <v>102000</v>
      </c>
      <c r="D10" s="34">
        <f>IF(AND(D8="",D9=""),C10+C27-C26-C51+C50,D8+D9)</f>
        <v>99800</v>
      </c>
      <c r="E10" s="34">
        <f t="shared" ref="E10:I10" si="2">IF(AND(E8="",E9=""),D10+D27-D26-D51+D50,E8+E9)</f>
        <v>102800</v>
      </c>
      <c r="F10" s="34">
        <f t="shared" si="2"/>
        <v>104900</v>
      </c>
      <c r="G10" s="34">
        <f t="shared" si="2"/>
        <v>105800</v>
      </c>
      <c r="H10" s="34">
        <f t="shared" si="2"/>
        <v>108800</v>
      </c>
      <c r="I10" s="34">
        <f t="shared" si="2"/>
        <v>111800</v>
      </c>
      <c r="J10" s="34">
        <f t="shared" ref="J10" si="3">IF(AND(J8="",J9=""),I10+I27-I26-I51+I50,J8+J9)</f>
        <v>114700</v>
      </c>
      <c r="K10" s="34">
        <f t="shared" ref="K10" si="4">IF(AND(K8="",K9=""),J10+J27-J26-J51+J50,K8+K9)</f>
        <v>120700</v>
      </c>
      <c r="L10" s="34">
        <f t="shared" ref="L10" si="5">IF(AND(L8="",L9=""),K10+K27-K26-K51+K50,L8+L9)</f>
        <v>123700</v>
      </c>
      <c r="M10" s="34">
        <f t="shared" ref="M10" si="6">IF(AND(M8="",M9=""),L10+L27-L26-L51+L50,M8+M9)</f>
        <v>119600</v>
      </c>
      <c r="N10" s="34">
        <f t="shared" ref="N10" si="7">IF(AND(N8="",N9=""),M10+M27-M26-M51+M50,N8+N9)</f>
        <v>122600</v>
      </c>
      <c r="O10" s="34">
        <f t="shared" ref="O10" si="8">IF(AND(O8="",O9=""),N10+N27-N26-N51+N50,O8+O9)</f>
        <v>125600</v>
      </c>
      <c r="P10" s="34">
        <f t="shared" ref="P10" si="9">IF(AND(P8="",P9=""),O10+O27-O26-O51+O50,P8+P9)</f>
        <v>128500</v>
      </c>
      <c r="Q10" s="34">
        <f t="shared" ref="Q10" si="10">IF(AND(Q8="",Q9=""),P10+P27-P26-P51+P50,Q8+Q9)</f>
        <v>131500</v>
      </c>
      <c r="R10" s="34">
        <f t="shared" ref="R10" si="11">IF(AND(R8="",R9=""),Q10+Q27-Q26-Q51+Q50,R8+R9)</f>
        <v>124500</v>
      </c>
      <c r="S10" s="34">
        <f t="shared" ref="S10" si="12">IF(AND(S8="",S9=""),R10+R27-R26-R51+R50,S8+S9)</f>
        <v>127400</v>
      </c>
      <c r="T10" s="34">
        <f t="shared" ref="T10" si="13">IF(AND(T8="",T9=""),S10+S27-S26-S51+S50,T8+T9)</f>
        <v>130400</v>
      </c>
      <c r="U10" s="34">
        <f t="shared" ref="U10" si="14">IF(AND(U8="",U9=""),T10+T27-T26-T51+T50,U8+U9)</f>
        <v>133400</v>
      </c>
      <c r="V10" s="34">
        <f t="shared" ref="V10" si="15">IF(AND(V8="",V9=""),U10+U27-U26-U51+U50,V8+V9)</f>
        <v>136300</v>
      </c>
      <c r="W10" s="34">
        <f t="shared" ref="W10" si="16">IF(AND(W8="",W9=""),V10+V27-V26-V51+V50,W8+W9)</f>
        <v>139300</v>
      </c>
      <c r="X10" s="34">
        <f t="shared" ref="X10" si="17">IF(AND(X8="",X9=""),W10+W27-W26-W51+W50,X8+X9)</f>
        <v>142300</v>
      </c>
      <c r="Y10" s="34">
        <f t="shared" ref="Y10" si="18">IF(AND(Y8="",Y9=""),X10+X27-X26-X51+X50,Y8+Y9)</f>
        <v>145200</v>
      </c>
      <c r="Z10" s="34">
        <f t="shared" ref="Z10" si="19">IF(AND(Z8="",Z9=""),Y10+Y27-Y26-Y51+Y50,Z8+Z9)</f>
        <v>133200</v>
      </c>
      <c r="AA10" s="34">
        <f t="shared" ref="AA10" si="20">IF(AND(AA8="",AA9=""),Z10+Z27-Z26-Z51+Z50,AA8+AA9)</f>
        <v>136200</v>
      </c>
      <c r="AB10" s="34">
        <f t="shared" ref="AB10" si="21">IF(AND(AB8="",AB9=""),AA10+AA27-AA26-AA51+AA50,AB8+AB9)</f>
        <v>139100</v>
      </c>
      <c r="AC10" s="34">
        <f t="shared" ref="AC10" si="22">IF(AND(AC8="",AC9=""),AB10+AB27-AB26-AB51+AB50,AC8+AC9)</f>
        <v>142100</v>
      </c>
      <c r="AD10" s="34">
        <f t="shared" ref="AD10" si="23">IF(AND(AD8="",AD9=""),AC10+AC27-AC26-AC51+AC50,AD8+AD9)</f>
        <v>145100</v>
      </c>
      <c r="AE10" s="34">
        <f t="shared" ref="AE10" si="24">IF(AND(AE8="",AE9=""),AD10+AD27-AD26-AD51+AD50,AE8+AE9)</f>
        <v>148100</v>
      </c>
      <c r="AF10" s="34">
        <f t="shared" ref="AF10" si="25">IF(AND(AF8="",AF9=""),AE10+AE27-AE26-AE51+AE50,AF8+AF9)</f>
        <v>151000</v>
      </c>
      <c r="AG10" s="34">
        <f t="shared" ref="AG10" si="26">IF(AND(AG8="",AG9=""),AF10+AF27-AF26-AF51+AF50,AG8+AG9)</f>
        <v>104000</v>
      </c>
      <c r="AH10" s="10"/>
      <c r="AI10" s="10"/>
    </row>
    <row r="11" spans="1:35" s="29" customFormat="1" x14ac:dyDescent="0.25">
      <c r="A11" s="16"/>
      <c r="B11" s="16" t="s">
        <v>44</v>
      </c>
      <c r="C11" s="35">
        <f>C7+C10</f>
        <v>103000</v>
      </c>
      <c r="D11" s="35">
        <f>D7+D10</f>
        <v>100810</v>
      </c>
      <c r="E11" s="35">
        <f t="shared" ref="E11:I11" si="27">E7+E10</f>
        <v>103810</v>
      </c>
      <c r="F11" s="35">
        <f t="shared" si="27"/>
        <v>105910</v>
      </c>
      <c r="G11" s="35">
        <f t="shared" si="27"/>
        <v>106810</v>
      </c>
      <c r="H11" s="35">
        <f t="shared" si="27"/>
        <v>109010</v>
      </c>
      <c r="I11" s="35">
        <f t="shared" si="27"/>
        <v>112010</v>
      </c>
      <c r="J11" s="35">
        <f t="shared" ref="J11" si="28">J7+J10</f>
        <v>115910</v>
      </c>
      <c r="K11" s="35">
        <f t="shared" ref="K11" si="29">K7+K10</f>
        <v>121910</v>
      </c>
      <c r="L11" s="35">
        <f t="shared" ref="L11" si="30">L7+L10</f>
        <v>124910</v>
      </c>
      <c r="M11" s="35">
        <f t="shared" ref="M11" si="31">M7+M10</f>
        <v>120810</v>
      </c>
      <c r="N11" s="35">
        <f t="shared" ref="N11" si="32">N7+N10</f>
        <v>123810</v>
      </c>
      <c r="O11" s="35">
        <f t="shared" ref="O11" si="33">O7+O10</f>
        <v>126810</v>
      </c>
      <c r="P11" s="35">
        <f t="shared" ref="P11" si="34">P7+P10</f>
        <v>129710</v>
      </c>
      <c r="Q11" s="35">
        <f t="shared" ref="Q11" si="35">Q7+Q10</f>
        <v>132710</v>
      </c>
      <c r="R11" s="35">
        <f t="shared" ref="R11" si="36">R7+R10</f>
        <v>125710</v>
      </c>
      <c r="S11" s="35">
        <f t="shared" ref="S11" si="37">S7+S10</f>
        <v>128610</v>
      </c>
      <c r="T11" s="35">
        <f t="shared" ref="T11" si="38">T7+T10</f>
        <v>131610</v>
      </c>
      <c r="U11" s="35">
        <f t="shared" ref="U11" si="39">U7+U10</f>
        <v>134610</v>
      </c>
      <c r="V11" s="35">
        <f t="shared" ref="V11" si="40">V7+V10</f>
        <v>137510</v>
      </c>
      <c r="W11" s="35">
        <f t="shared" ref="W11" si="41">W7+W10</f>
        <v>140510</v>
      </c>
      <c r="X11" s="35">
        <f t="shared" ref="X11" si="42">X7+X10</f>
        <v>143510</v>
      </c>
      <c r="Y11" s="35">
        <f t="shared" ref="Y11" si="43">Y7+Y10</f>
        <v>146410</v>
      </c>
      <c r="Z11" s="35">
        <f t="shared" ref="Z11" si="44">Z7+Z10</f>
        <v>134410</v>
      </c>
      <c r="AA11" s="35">
        <f t="shared" ref="AA11" si="45">AA7+AA10</f>
        <v>137410</v>
      </c>
      <c r="AB11" s="35">
        <f t="shared" ref="AB11" si="46">AB7+AB10</f>
        <v>140310</v>
      </c>
      <c r="AC11" s="35">
        <f t="shared" ref="AC11" si="47">AC7+AC10</f>
        <v>143310</v>
      </c>
      <c r="AD11" s="35">
        <f t="shared" ref="AD11" si="48">AD7+AD10</f>
        <v>146310</v>
      </c>
      <c r="AE11" s="35">
        <f t="shared" ref="AE11" si="49">AE7+AE10</f>
        <v>149310</v>
      </c>
      <c r="AF11" s="35">
        <f t="shared" ref="AF11" si="50">AF7+AF10</f>
        <v>152210</v>
      </c>
      <c r="AG11" s="35">
        <f t="shared" ref="AG11" si="51">AG7+AG10</f>
        <v>105210</v>
      </c>
      <c r="AH11" s="16"/>
      <c r="AI11" s="16"/>
    </row>
    <row r="12" spans="1:35" ht="6.95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</row>
    <row r="13" spans="1:35" x14ac:dyDescent="0.25">
      <c r="A13" s="10"/>
      <c r="B13" s="25" t="s">
        <v>18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0"/>
      <c r="AI13" s="10"/>
    </row>
    <row r="14" spans="1:35" ht="6.9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</row>
    <row r="15" spans="1:35" x14ac:dyDescent="0.25">
      <c r="A15" s="10"/>
      <c r="B15" s="10" t="s">
        <v>23</v>
      </c>
      <c r="C15" s="26">
        <v>5000</v>
      </c>
      <c r="D15" s="26">
        <v>5000</v>
      </c>
      <c r="E15" s="26">
        <v>6000</v>
      </c>
      <c r="F15" s="26">
        <v>5000</v>
      </c>
      <c r="G15" s="26">
        <v>5000</v>
      </c>
      <c r="H15" s="26">
        <v>6000</v>
      </c>
      <c r="I15" s="26">
        <v>5000</v>
      </c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10"/>
      <c r="AI15" s="10"/>
    </row>
    <row r="16" spans="1:35" x14ac:dyDescent="0.25">
      <c r="A16" s="10"/>
      <c r="B16" s="10" t="s">
        <v>24</v>
      </c>
      <c r="C16" s="26"/>
      <c r="D16" s="26"/>
      <c r="E16" s="26"/>
      <c r="F16" s="26"/>
      <c r="G16" s="26"/>
      <c r="H16" s="26"/>
      <c r="I16" s="26"/>
      <c r="J16" s="26">
        <v>8000</v>
      </c>
      <c r="K16" s="26">
        <v>5000</v>
      </c>
      <c r="L16" s="26">
        <v>5000</v>
      </c>
      <c r="M16" s="26">
        <v>5000</v>
      </c>
      <c r="N16" s="26">
        <v>5000</v>
      </c>
      <c r="O16" s="26">
        <v>5000</v>
      </c>
      <c r="P16" s="26">
        <v>5000</v>
      </c>
      <c r="Q16" s="26">
        <v>5000</v>
      </c>
      <c r="R16" s="26">
        <v>5000</v>
      </c>
      <c r="S16" s="26">
        <v>5000</v>
      </c>
      <c r="T16" s="26">
        <v>5000</v>
      </c>
      <c r="U16" s="26">
        <v>5000</v>
      </c>
      <c r="V16" s="26">
        <v>5000</v>
      </c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10"/>
      <c r="AI16" s="10"/>
    </row>
    <row r="17" spans="1:35" x14ac:dyDescent="0.25">
      <c r="A17" s="10"/>
      <c r="B17" s="10" t="s">
        <v>25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>
        <v>5000</v>
      </c>
      <c r="X17" s="26">
        <v>5000</v>
      </c>
      <c r="Y17" s="26">
        <v>5000</v>
      </c>
      <c r="Z17" s="26">
        <v>5000</v>
      </c>
      <c r="AA17" s="26">
        <v>5000</v>
      </c>
      <c r="AB17" s="26">
        <v>5000</v>
      </c>
      <c r="AC17" s="26">
        <v>5000</v>
      </c>
      <c r="AD17" s="26">
        <v>5000</v>
      </c>
      <c r="AE17" s="26">
        <v>5000</v>
      </c>
      <c r="AF17" s="26">
        <v>5000</v>
      </c>
      <c r="AG17" s="26">
        <v>5000</v>
      </c>
      <c r="AH17" s="10"/>
      <c r="AI17" s="10"/>
    </row>
    <row r="18" spans="1:35" x14ac:dyDescent="0.25">
      <c r="A18" s="10"/>
      <c r="B18" s="10" t="s">
        <v>26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10"/>
      <c r="AI18" s="10"/>
    </row>
    <row r="19" spans="1:35" x14ac:dyDescent="0.25">
      <c r="A19" s="10"/>
      <c r="B19" s="10" t="s">
        <v>19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10"/>
      <c r="AI19" s="10"/>
    </row>
    <row r="20" spans="1:35" x14ac:dyDescent="0.25">
      <c r="A20" s="10"/>
      <c r="B20" s="10" t="s">
        <v>20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10"/>
      <c r="AI20" s="10"/>
    </row>
    <row r="21" spans="1:35" x14ac:dyDescent="0.25">
      <c r="A21" s="10"/>
      <c r="B21" s="10" t="s">
        <v>22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10"/>
      <c r="AI21" s="10"/>
    </row>
    <row r="22" spans="1:35" x14ac:dyDescent="0.25">
      <c r="A22" s="10"/>
      <c r="B22" s="10" t="s">
        <v>27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10"/>
      <c r="AI22" s="10"/>
    </row>
    <row r="23" spans="1:35" x14ac:dyDescent="0.25">
      <c r="A23" s="10"/>
      <c r="B23" s="10" t="s">
        <v>28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10"/>
      <c r="AI23" s="10"/>
    </row>
    <row r="24" spans="1:35" x14ac:dyDescent="0.25">
      <c r="A24" s="10"/>
      <c r="B24" s="10" t="s">
        <v>29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10"/>
      <c r="AI24" s="10"/>
    </row>
    <row r="25" spans="1:35" x14ac:dyDescent="0.25">
      <c r="A25" s="10"/>
      <c r="B25" s="10" t="s">
        <v>21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10"/>
      <c r="AI25" s="10"/>
    </row>
    <row r="26" spans="1:35" x14ac:dyDescent="0.25">
      <c r="A26" s="10"/>
      <c r="B26" s="10" t="s">
        <v>41</v>
      </c>
      <c r="C26" s="26">
        <v>30</v>
      </c>
      <c r="D26" s="26"/>
      <c r="E26" s="26"/>
      <c r="F26" s="26"/>
      <c r="G26" s="26"/>
      <c r="H26" s="26"/>
      <c r="I26" s="26">
        <v>1000</v>
      </c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10"/>
      <c r="AI26" s="10"/>
    </row>
    <row r="27" spans="1:35" s="29" customFormat="1" x14ac:dyDescent="0.25">
      <c r="A27" s="16"/>
      <c r="B27" s="16" t="s">
        <v>40</v>
      </c>
      <c r="C27" s="35">
        <f>SUM(C15:C26)</f>
        <v>5030</v>
      </c>
      <c r="D27" s="35">
        <f t="shared" ref="D27:I27" si="52">SUM(D15:D26)</f>
        <v>5000</v>
      </c>
      <c r="E27" s="35">
        <f t="shared" si="52"/>
        <v>6000</v>
      </c>
      <c r="F27" s="35">
        <f t="shared" si="52"/>
        <v>5000</v>
      </c>
      <c r="G27" s="35">
        <f t="shared" si="52"/>
        <v>5000</v>
      </c>
      <c r="H27" s="35">
        <f t="shared" si="52"/>
        <v>6000</v>
      </c>
      <c r="I27" s="35">
        <f t="shared" si="52"/>
        <v>6000</v>
      </c>
      <c r="J27" s="35">
        <f t="shared" ref="J27" si="53">SUM(J15:J26)</f>
        <v>8000</v>
      </c>
      <c r="K27" s="35">
        <f t="shared" ref="K27" si="54">SUM(K15:K26)</f>
        <v>5000</v>
      </c>
      <c r="L27" s="35">
        <f t="shared" ref="L27" si="55">SUM(L15:L26)</f>
        <v>5000</v>
      </c>
      <c r="M27" s="35">
        <f t="shared" ref="M27" si="56">SUM(M15:M26)</f>
        <v>5000</v>
      </c>
      <c r="N27" s="35">
        <f t="shared" ref="N27" si="57">SUM(N15:N26)</f>
        <v>5000</v>
      </c>
      <c r="O27" s="35">
        <f t="shared" ref="O27" si="58">SUM(O15:O26)</f>
        <v>5000</v>
      </c>
      <c r="P27" s="35">
        <f t="shared" ref="P27" si="59">SUM(P15:P26)</f>
        <v>5000</v>
      </c>
      <c r="Q27" s="35">
        <f t="shared" ref="Q27" si="60">SUM(Q15:Q26)</f>
        <v>5000</v>
      </c>
      <c r="R27" s="35">
        <f t="shared" ref="R27" si="61">SUM(R15:R26)</f>
        <v>5000</v>
      </c>
      <c r="S27" s="35">
        <f t="shared" ref="S27" si="62">SUM(S15:S26)</f>
        <v>5000</v>
      </c>
      <c r="T27" s="35">
        <f t="shared" ref="T27" si="63">SUM(T15:T26)</f>
        <v>5000</v>
      </c>
      <c r="U27" s="35">
        <f t="shared" ref="U27" si="64">SUM(U15:U26)</f>
        <v>5000</v>
      </c>
      <c r="V27" s="35">
        <f t="shared" ref="V27" si="65">SUM(V15:V26)</f>
        <v>5000</v>
      </c>
      <c r="W27" s="35">
        <f t="shared" ref="W27" si="66">SUM(W15:W26)</f>
        <v>5000</v>
      </c>
      <c r="X27" s="35">
        <f t="shared" ref="X27" si="67">SUM(X15:X26)</f>
        <v>5000</v>
      </c>
      <c r="Y27" s="35">
        <f t="shared" ref="Y27" si="68">SUM(Y15:Y26)</f>
        <v>5000</v>
      </c>
      <c r="Z27" s="35">
        <f t="shared" ref="Z27" si="69">SUM(Z15:Z26)</f>
        <v>5000</v>
      </c>
      <c r="AA27" s="35">
        <f t="shared" ref="AA27" si="70">SUM(AA15:AA26)</f>
        <v>5000</v>
      </c>
      <c r="AB27" s="35">
        <f t="shared" ref="AB27" si="71">SUM(AB15:AB26)</f>
        <v>5000</v>
      </c>
      <c r="AC27" s="35">
        <f t="shared" ref="AC27" si="72">SUM(AC15:AC26)</f>
        <v>5000</v>
      </c>
      <c r="AD27" s="35">
        <f t="shared" ref="AD27" si="73">SUM(AD15:AD26)</f>
        <v>5000</v>
      </c>
      <c r="AE27" s="35">
        <f t="shared" ref="AE27" si="74">SUM(AE15:AE26)</f>
        <v>5000</v>
      </c>
      <c r="AF27" s="35">
        <f t="shared" ref="AF27" si="75">SUM(AF15:AF26)</f>
        <v>5000</v>
      </c>
      <c r="AG27" s="35">
        <f t="shared" ref="AG27" si="76">SUM(AG15:AG26)</f>
        <v>5000</v>
      </c>
      <c r="AH27" s="16"/>
      <c r="AI27" s="16"/>
    </row>
    <row r="28" spans="1:35" ht="6.9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</row>
    <row r="29" spans="1:35" x14ac:dyDescent="0.25">
      <c r="A29" s="10"/>
      <c r="B29" s="25" t="s">
        <v>30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0"/>
      <c r="AI29" s="10"/>
    </row>
    <row r="30" spans="1:35" ht="6.95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</row>
    <row r="31" spans="1:35" x14ac:dyDescent="0.25">
      <c r="A31" s="10"/>
      <c r="B31" s="10" t="s">
        <v>45</v>
      </c>
      <c r="C31" s="26">
        <v>1000</v>
      </c>
      <c r="D31" s="26">
        <v>2000</v>
      </c>
      <c r="E31" s="26">
        <v>3000</v>
      </c>
      <c r="F31" s="26">
        <v>4000</v>
      </c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10"/>
      <c r="AI31" s="10"/>
    </row>
    <row r="32" spans="1:35" x14ac:dyDescent="0.25">
      <c r="A32" s="10"/>
      <c r="B32" s="10" t="s">
        <v>32</v>
      </c>
      <c r="C32" s="26"/>
      <c r="D32" s="26"/>
      <c r="E32" s="26"/>
      <c r="F32" s="26"/>
      <c r="G32" s="26">
        <v>2000</v>
      </c>
      <c r="H32" s="26">
        <v>2000</v>
      </c>
      <c r="I32" s="26">
        <v>2000</v>
      </c>
      <c r="J32" s="26">
        <v>2000</v>
      </c>
      <c r="K32" s="26">
        <v>2000</v>
      </c>
      <c r="L32" s="26">
        <v>2000</v>
      </c>
      <c r="M32" s="26">
        <v>2000</v>
      </c>
      <c r="N32" s="26">
        <v>2000</v>
      </c>
      <c r="O32" s="26">
        <v>2000</v>
      </c>
      <c r="P32" s="26">
        <v>2000</v>
      </c>
      <c r="Q32" s="26">
        <v>2000</v>
      </c>
      <c r="R32" s="26">
        <v>2000</v>
      </c>
      <c r="S32" s="26">
        <v>2000</v>
      </c>
      <c r="T32" s="26">
        <v>2000</v>
      </c>
      <c r="U32" s="26">
        <v>2000</v>
      </c>
      <c r="V32" s="26">
        <v>2000</v>
      </c>
      <c r="W32" s="26">
        <v>2000</v>
      </c>
      <c r="X32" s="26">
        <v>2000</v>
      </c>
      <c r="Y32" s="26">
        <v>2000</v>
      </c>
      <c r="Z32" s="26">
        <v>2000</v>
      </c>
      <c r="AA32" s="26">
        <v>2000</v>
      </c>
      <c r="AB32" s="26">
        <v>2000</v>
      </c>
      <c r="AC32" s="26">
        <v>2000</v>
      </c>
      <c r="AD32" s="26">
        <v>2000</v>
      </c>
      <c r="AE32" s="26">
        <v>2000</v>
      </c>
      <c r="AF32" s="26">
        <v>2000</v>
      </c>
      <c r="AG32" s="26">
        <v>2000</v>
      </c>
      <c r="AH32" s="10"/>
      <c r="AI32" s="10"/>
    </row>
    <row r="33" spans="1:35" x14ac:dyDescent="0.25">
      <c r="A33" s="10"/>
      <c r="B33" s="10" t="s">
        <v>33</v>
      </c>
      <c r="C33" s="26">
        <v>100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10"/>
      <c r="AI33" s="10"/>
    </row>
    <row r="34" spans="1:35" x14ac:dyDescent="0.25">
      <c r="A34" s="10"/>
      <c r="B34" s="10" t="s">
        <v>36</v>
      </c>
      <c r="C34" s="26"/>
      <c r="D34" s="26"/>
      <c r="E34" s="26"/>
      <c r="F34" s="26"/>
      <c r="G34" s="26"/>
      <c r="H34" s="26"/>
      <c r="I34" s="26"/>
      <c r="J34" s="26"/>
      <c r="K34" s="26"/>
      <c r="L34" s="26">
        <v>7000</v>
      </c>
      <c r="M34" s="26"/>
      <c r="N34" s="26"/>
      <c r="O34" s="26"/>
      <c r="P34" s="26"/>
      <c r="Q34" s="26">
        <v>10000</v>
      </c>
      <c r="R34" s="26"/>
      <c r="S34" s="26"/>
      <c r="T34" s="26"/>
      <c r="U34" s="26"/>
      <c r="V34" s="26"/>
      <c r="W34" s="26"/>
      <c r="X34" s="26"/>
      <c r="Y34" s="26">
        <v>15000</v>
      </c>
      <c r="Z34" s="26"/>
      <c r="AA34" s="26"/>
      <c r="AB34" s="26"/>
      <c r="AC34" s="26"/>
      <c r="AD34" s="26"/>
      <c r="AE34" s="26"/>
      <c r="AF34" s="26">
        <v>50000</v>
      </c>
      <c r="AG34" s="26"/>
      <c r="AH34" s="10"/>
      <c r="AI34" s="10"/>
    </row>
    <row r="35" spans="1:35" x14ac:dyDescent="0.25">
      <c r="A35" s="10"/>
      <c r="B35" s="10" t="s">
        <v>75</v>
      </c>
      <c r="C35" s="26">
        <v>6000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>
        <v>15000</v>
      </c>
      <c r="AH35" s="10"/>
      <c r="AI35" s="10"/>
    </row>
    <row r="36" spans="1:35" outlineLevel="1" x14ac:dyDescent="0.25">
      <c r="A36" s="10"/>
      <c r="B36" s="30" t="s">
        <v>46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10"/>
      <c r="AI36" s="10"/>
    </row>
    <row r="37" spans="1:35" outlineLevel="1" x14ac:dyDescent="0.25">
      <c r="A37" s="10"/>
      <c r="B37" s="30" t="s">
        <v>46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10"/>
      <c r="AI37" s="10"/>
    </row>
    <row r="38" spans="1:35" outlineLevel="1" x14ac:dyDescent="0.25">
      <c r="A38" s="10"/>
      <c r="B38" s="30" t="s">
        <v>46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10"/>
      <c r="AI38" s="10"/>
    </row>
    <row r="39" spans="1:35" outlineLevel="1" x14ac:dyDescent="0.25">
      <c r="A39" s="10"/>
      <c r="B39" s="30" t="s">
        <v>46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10"/>
      <c r="AI39" s="10"/>
    </row>
    <row r="40" spans="1:35" outlineLevel="1" x14ac:dyDescent="0.25">
      <c r="A40" s="10"/>
      <c r="B40" s="30" t="s">
        <v>46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10"/>
      <c r="AI40" s="10"/>
    </row>
    <row r="41" spans="1:35" outlineLevel="1" x14ac:dyDescent="0.25">
      <c r="A41" s="10"/>
      <c r="B41" s="30" t="s">
        <v>46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10"/>
      <c r="AI41" s="10"/>
    </row>
    <row r="42" spans="1:35" outlineLevel="1" x14ac:dyDescent="0.25">
      <c r="A42" s="10"/>
      <c r="B42" s="30" t="s">
        <v>46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10"/>
      <c r="AI42" s="10"/>
    </row>
    <row r="43" spans="1:35" x14ac:dyDescent="0.25">
      <c r="A43" s="10"/>
      <c r="B43" s="10" t="s">
        <v>34</v>
      </c>
      <c r="C43" s="26"/>
      <c r="D43" s="26"/>
      <c r="E43" s="26">
        <v>400</v>
      </c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10"/>
      <c r="AI43" s="10"/>
    </row>
    <row r="44" spans="1:35" x14ac:dyDescent="0.25">
      <c r="A44" s="10"/>
      <c r="B44" s="10" t="s">
        <v>35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10"/>
      <c r="AI44" s="10"/>
    </row>
    <row r="45" spans="1:35" x14ac:dyDescent="0.25">
      <c r="A45" s="10"/>
      <c r="B45" s="10" t="s">
        <v>37</v>
      </c>
      <c r="C45" s="26">
        <v>100</v>
      </c>
      <c r="D45" s="26"/>
      <c r="E45" s="26"/>
      <c r="F45" s="26">
        <v>100</v>
      </c>
      <c r="G45" s="26"/>
      <c r="H45" s="26"/>
      <c r="I45" s="26">
        <v>100</v>
      </c>
      <c r="J45" s="26"/>
      <c r="K45" s="26"/>
      <c r="L45" s="26">
        <v>100</v>
      </c>
      <c r="M45" s="26"/>
      <c r="N45" s="26"/>
      <c r="O45" s="26">
        <v>100</v>
      </c>
      <c r="P45" s="26"/>
      <c r="Q45" s="26"/>
      <c r="R45" s="26">
        <v>100</v>
      </c>
      <c r="S45" s="26"/>
      <c r="T45" s="26"/>
      <c r="U45" s="26">
        <v>100</v>
      </c>
      <c r="V45" s="26"/>
      <c r="W45" s="26"/>
      <c r="X45" s="26">
        <v>100</v>
      </c>
      <c r="Y45" s="26"/>
      <c r="Z45" s="26"/>
      <c r="AA45" s="26">
        <v>100</v>
      </c>
      <c r="AB45" s="26"/>
      <c r="AC45" s="26"/>
      <c r="AD45" s="26"/>
      <c r="AE45" s="26">
        <v>100</v>
      </c>
      <c r="AF45" s="26"/>
      <c r="AG45" s="26"/>
      <c r="AH45" s="10"/>
      <c r="AI45" s="10"/>
    </row>
    <row r="46" spans="1:35" x14ac:dyDescent="0.25">
      <c r="A46" s="10"/>
      <c r="B46" s="10" t="s">
        <v>38</v>
      </c>
      <c r="C46" s="26"/>
      <c r="D46" s="26"/>
      <c r="E46" s="26">
        <v>500</v>
      </c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10"/>
      <c r="AI46" s="10"/>
    </row>
    <row r="47" spans="1:35" x14ac:dyDescent="0.25">
      <c r="A47" s="10"/>
      <c r="B47" s="10" t="s">
        <v>76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10"/>
      <c r="AI47" s="10"/>
    </row>
    <row r="48" spans="1:35" x14ac:dyDescent="0.25">
      <c r="A48" s="10"/>
      <c r="B48" s="10" t="s">
        <v>50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10"/>
      <c r="AI48" s="10"/>
    </row>
    <row r="49" spans="1:35" x14ac:dyDescent="0.25">
      <c r="A49" s="10"/>
      <c r="B49" s="10" t="s">
        <v>31</v>
      </c>
      <c r="C49" s="26"/>
      <c r="D49" s="26"/>
      <c r="E49" s="26"/>
      <c r="F49" s="26"/>
      <c r="G49" s="26"/>
      <c r="H49" s="26">
        <v>1000</v>
      </c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10"/>
      <c r="AI49" s="10"/>
    </row>
    <row r="50" spans="1:35" x14ac:dyDescent="0.25">
      <c r="A50" s="10"/>
      <c r="B50" s="10" t="s">
        <v>42</v>
      </c>
      <c r="C50" s="26">
        <v>20</v>
      </c>
      <c r="D50" s="26"/>
      <c r="E50" s="26"/>
      <c r="F50" s="26"/>
      <c r="G50" s="26">
        <v>800</v>
      </c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10"/>
      <c r="AI50" s="10"/>
    </row>
    <row r="51" spans="1:35" s="29" customFormat="1" x14ac:dyDescent="0.25">
      <c r="A51" s="16"/>
      <c r="B51" s="29" t="s">
        <v>40</v>
      </c>
      <c r="C51" s="35">
        <f>SUM(C31:C50)</f>
        <v>7220</v>
      </c>
      <c r="D51" s="35">
        <f t="shared" ref="D51:I51" si="77">SUM(D31:D50)</f>
        <v>2000</v>
      </c>
      <c r="E51" s="35">
        <f t="shared" si="77"/>
        <v>3900</v>
      </c>
      <c r="F51" s="35">
        <f t="shared" si="77"/>
        <v>4100</v>
      </c>
      <c r="G51" s="35">
        <f t="shared" si="77"/>
        <v>2800</v>
      </c>
      <c r="H51" s="35">
        <f t="shared" si="77"/>
        <v>3000</v>
      </c>
      <c r="I51" s="35">
        <f t="shared" si="77"/>
        <v>2100</v>
      </c>
      <c r="J51" s="35">
        <f t="shared" ref="J51" si="78">SUM(J31:J50)</f>
        <v>2000</v>
      </c>
      <c r="K51" s="35">
        <f t="shared" ref="K51" si="79">SUM(K31:K50)</f>
        <v>2000</v>
      </c>
      <c r="L51" s="35">
        <f t="shared" ref="L51" si="80">SUM(L31:L50)</f>
        <v>9100</v>
      </c>
      <c r="M51" s="35">
        <f t="shared" ref="M51" si="81">SUM(M31:M50)</f>
        <v>2000</v>
      </c>
      <c r="N51" s="35">
        <f t="shared" ref="N51" si="82">SUM(N31:N50)</f>
        <v>2000</v>
      </c>
      <c r="O51" s="35">
        <f t="shared" ref="O51" si="83">SUM(O31:O50)</f>
        <v>2100</v>
      </c>
      <c r="P51" s="35">
        <f t="shared" ref="P51" si="84">SUM(P31:P50)</f>
        <v>2000</v>
      </c>
      <c r="Q51" s="35">
        <f t="shared" ref="Q51" si="85">SUM(Q31:Q50)</f>
        <v>12000</v>
      </c>
      <c r="R51" s="35">
        <f t="shared" ref="R51" si="86">SUM(R31:R50)</f>
        <v>2100</v>
      </c>
      <c r="S51" s="35">
        <f t="shared" ref="S51" si="87">SUM(S31:S50)</f>
        <v>2000</v>
      </c>
      <c r="T51" s="35">
        <f t="shared" ref="T51" si="88">SUM(T31:T50)</f>
        <v>2000</v>
      </c>
      <c r="U51" s="35">
        <f t="shared" ref="U51" si="89">SUM(U31:U50)</f>
        <v>2100</v>
      </c>
      <c r="V51" s="35">
        <f t="shared" ref="V51" si="90">SUM(V31:V50)</f>
        <v>2000</v>
      </c>
      <c r="W51" s="35">
        <f t="shared" ref="W51" si="91">SUM(W31:W50)</f>
        <v>2000</v>
      </c>
      <c r="X51" s="35">
        <f t="shared" ref="X51" si="92">SUM(X31:X50)</f>
        <v>2100</v>
      </c>
      <c r="Y51" s="35">
        <f t="shared" ref="Y51" si="93">SUM(Y31:Y50)</f>
        <v>17000</v>
      </c>
      <c r="Z51" s="35">
        <f t="shared" ref="Z51" si="94">SUM(Z31:Z50)</f>
        <v>2000</v>
      </c>
      <c r="AA51" s="35">
        <f t="shared" ref="AA51" si="95">SUM(AA31:AA50)</f>
        <v>2100</v>
      </c>
      <c r="AB51" s="35">
        <f t="shared" ref="AB51" si="96">SUM(AB31:AB50)</f>
        <v>2000</v>
      </c>
      <c r="AC51" s="35">
        <f t="shared" ref="AC51" si="97">SUM(AC31:AC50)</f>
        <v>2000</v>
      </c>
      <c r="AD51" s="35">
        <f t="shared" ref="AD51" si="98">SUM(AD31:AD50)</f>
        <v>2000</v>
      </c>
      <c r="AE51" s="35">
        <f t="shared" ref="AE51" si="99">SUM(AE31:AE50)</f>
        <v>2100</v>
      </c>
      <c r="AF51" s="35">
        <f t="shared" ref="AF51" si="100">SUM(AF31:AF50)</f>
        <v>52000</v>
      </c>
      <c r="AG51" s="35">
        <f t="shared" ref="AG51" si="101">SUM(AG31:AG50)</f>
        <v>17000</v>
      </c>
      <c r="AH51" s="16"/>
      <c r="AI51" s="16"/>
    </row>
    <row r="52" spans="1:35" ht="6.95" customHeight="1" x14ac:dyDescent="0.25">
      <c r="A52" s="10"/>
      <c r="B52" s="10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10"/>
      <c r="AI52" s="10"/>
    </row>
    <row r="53" spans="1:35" x14ac:dyDescent="0.25">
      <c r="A53" s="10"/>
      <c r="B53" s="17" t="s">
        <v>39</v>
      </c>
      <c r="C53" s="39">
        <f>C27-C51</f>
        <v>-2190</v>
      </c>
      <c r="D53" s="39">
        <f t="shared" ref="D53:I53" si="102">D27-D51</f>
        <v>3000</v>
      </c>
      <c r="E53" s="39">
        <f t="shared" si="102"/>
        <v>2100</v>
      </c>
      <c r="F53" s="39">
        <f t="shared" si="102"/>
        <v>900</v>
      </c>
      <c r="G53" s="39">
        <f t="shared" si="102"/>
        <v>2200</v>
      </c>
      <c r="H53" s="39">
        <f t="shared" si="102"/>
        <v>3000</v>
      </c>
      <c r="I53" s="39">
        <f t="shared" si="102"/>
        <v>3900</v>
      </c>
      <c r="J53" s="39">
        <f t="shared" ref="J53:AG53" si="103">J27-J51</f>
        <v>6000</v>
      </c>
      <c r="K53" s="39">
        <f t="shared" si="103"/>
        <v>3000</v>
      </c>
      <c r="L53" s="39">
        <f t="shared" si="103"/>
        <v>-4100</v>
      </c>
      <c r="M53" s="39">
        <f t="shared" si="103"/>
        <v>3000</v>
      </c>
      <c r="N53" s="39">
        <f t="shared" si="103"/>
        <v>3000</v>
      </c>
      <c r="O53" s="39">
        <f t="shared" si="103"/>
        <v>2900</v>
      </c>
      <c r="P53" s="39">
        <f t="shared" si="103"/>
        <v>3000</v>
      </c>
      <c r="Q53" s="39">
        <f t="shared" si="103"/>
        <v>-7000</v>
      </c>
      <c r="R53" s="39">
        <f t="shared" si="103"/>
        <v>2900</v>
      </c>
      <c r="S53" s="39">
        <f t="shared" si="103"/>
        <v>3000</v>
      </c>
      <c r="T53" s="39">
        <f t="shared" si="103"/>
        <v>3000</v>
      </c>
      <c r="U53" s="39">
        <f t="shared" si="103"/>
        <v>2900</v>
      </c>
      <c r="V53" s="39">
        <f t="shared" si="103"/>
        <v>3000</v>
      </c>
      <c r="W53" s="39">
        <f t="shared" si="103"/>
        <v>3000</v>
      </c>
      <c r="X53" s="39">
        <f t="shared" si="103"/>
        <v>2900</v>
      </c>
      <c r="Y53" s="39">
        <f t="shared" si="103"/>
        <v>-12000</v>
      </c>
      <c r="Z53" s="39">
        <f t="shared" si="103"/>
        <v>3000</v>
      </c>
      <c r="AA53" s="39">
        <f t="shared" si="103"/>
        <v>2900</v>
      </c>
      <c r="AB53" s="39">
        <f t="shared" si="103"/>
        <v>3000</v>
      </c>
      <c r="AC53" s="39">
        <f t="shared" si="103"/>
        <v>3000</v>
      </c>
      <c r="AD53" s="39">
        <f t="shared" si="103"/>
        <v>3000</v>
      </c>
      <c r="AE53" s="39">
        <f t="shared" si="103"/>
        <v>2900</v>
      </c>
      <c r="AF53" s="39">
        <f t="shared" si="103"/>
        <v>-47000</v>
      </c>
      <c r="AG53" s="39">
        <f t="shared" si="103"/>
        <v>-12000</v>
      </c>
      <c r="AH53" s="10"/>
      <c r="AI53" s="10"/>
    </row>
    <row r="54" spans="1:35" x14ac:dyDescent="0.25">
      <c r="A54" s="10"/>
      <c r="B54" s="31" t="s">
        <v>47</v>
      </c>
      <c r="C54" s="40">
        <f>C11+C53</f>
        <v>100810</v>
      </c>
      <c r="D54" s="40">
        <f t="shared" ref="D54:I54" si="104">D11+D53</f>
        <v>103810</v>
      </c>
      <c r="E54" s="40">
        <f t="shared" si="104"/>
        <v>105910</v>
      </c>
      <c r="F54" s="40">
        <f t="shared" si="104"/>
        <v>106810</v>
      </c>
      <c r="G54" s="40">
        <f t="shared" si="104"/>
        <v>109010</v>
      </c>
      <c r="H54" s="40">
        <f t="shared" si="104"/>
        <v>112010</v>
      </c>
      <c r="I54" s="40">
        <f t="shared" si="104"/>
        <v>115910</v>
      </c>
      <c r="J54" s="40">
        <f t="shared" ref="J54" si="105">J11+J53</f>
        <v>121910</v>
      </c>
      <c r="K54" s="40">
        <f t="shared" ref="K54" si="106">K11+K53</f>
        <v>124910</v>
      </c>
      <c r="L54" s="40">
        <f t="shared" ref="L54" si="107">L11+L53</f>
        <v>120810</v>
      </c>
      <c r="M54" s="40">
        <f t="shared" ref="M54" si="108">M11+M53</f>
        <v>123810</v>
      </c>
      <c r="N54" s="40">
        <f t="shared" ref="N54" si="109">N11+N53</f>
        <v>126810</v>
      </c>
      <c r="O54" s="40">
        <f t="shared" ref="O54" si="110">O11+O53</f>
        <v>129710</v>
      </c>
      <c r="P54" s="40">
        <f t="shared" ref="P54" si="111">P11+P53</f>
        <v>132710</v>
      </c>
      <c r="Q54" s="40">
        <f t="shared" ref="Q54" si="112">Q11+Q53</f>
        <v>125710</v>
      </c>
      <c r="R54" s="40">
        <f t="shared" ref="R54" si="113">R11+R53</f>
        <v>128610</v>
      </c>
      <c r="S54" s="40">
        <f t="shared" ref="S54" si="114">S11+S53</f>
        <v>131610</v>
      </c>
      <c r="T54" s="40">
        <f t="shared" ref="T54" si="115">T11+T53</f>
        <v>134610</v>
      </c>
      <c r="U54" s="40">
        <f t="shared" ref="U54" si="116">U11+U53</f>
        <v>137510</v>
      </c>
      <c r="V54" s="40">
        <f t="shared" ref="V54" si="117">V11+V53</f>
        <v>140510</v>
      </c>
      <c r="W54" s="40">
        <f t="shared" ref="W54" si="118">W11+W53</f>
        <v>143510</v>
      </c>
      <c r="X54" s="40">
        <f t="shared" ref="X54" si="119">X11+X53</f>
        <v>146410</v>
      </c>
      <c r="Y54" s="40">
        <f t="shared" ref="Y54" si="120">Y11+Y53</f>
        <v>134410</v>
      </c>
      <c r="Z54" s="40">
        <f t="shared" ref="Z54" si="121">Z11+Z53</f>
        <v>137410</v>
      </c>
      <c r="AA54" s="40">
        <f t="shared" ref="AA54" si="122">AA11+AA53</f>
        <v>140310</v>
      </c>
      <c r="AB54" s="40">
        <f t="shared" ref="AB54" si="123">AB11+AB53</f>
        <v>143310</v>
      </c>
      <c r="AC54" s="40">
        <f t="shared" ref="AC54" si="124">AC11+AC53</f>
        <v>146310</v>
      </c>
      <c r="AD54" s="40">
        <f t="shared" ref="AD54" si="125">AD11+AD53</f>
        <v>149310</v>
      </c>
      <c r="AE54" s="40">
        <f t="shared" ref="AE54" si="126">AE11+AE53</f>
        <v>152210</v>
      </c>
      <c r="AF54" s="40">
        <f t="shared" ref="AF54" si="127">AF11+AF53</f>
        <v>105210</v>
      </c>
      <c r="AG54" s="40">
        <f t="shared" ref="AG54" si="128">AG11+AG53</f>
        <v>93210</v>
      </c>
      <c r="AH54" s="10"/>
      <c r="AI54" s="10"/>
    </row>
    <row r="55" spans="1:35" ht="15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</row>
    <row r="56" spans="1:35" x14ac:dyDescent="0.25">
      <c r="A56" s="10"/>
      <c r="B56" s="23" t="s">
        <v>14</v>
      </c>
      <c r="C56" s="26">
        <v>5000</v>
      </c>
      <c r="D56" s="32">
        <f>C56</f>
        <v>5000</v>
      </c>
      <c r="E56" s="32">
        <f t="shared" ref="E56:I56" si="129">D56</f>
        <v>5000</v>
      </c>
      <c r="F56" s="32">
        <f t="shared" si="129"/>
        <v>5000</v>
      </c>
      <c r="G56" s="32">
        <f t="shared" si="129"/>
        <v>5000</v>
      </c>
      <c r="H56" s="32">
        <f t="shared" si="129"/>
        <v>5000</v>
      </c>
      <c r="I56" s="32">
        <f t="shared" si="129"/>
        <v>5000</v>
      </c>
      <c r="J56" s="32">
        <f t="shared" ref="J56:AG56" si="130">I56</f>
        <v>5000</v>
      </c>
      <c r="K56" s="32">
        <f t="shared" si="130"/>
        <v>5000</v>
      </c>
      <c r="L56" s="32">
        <f t="shared" si="130"/>
        <v>5000</v>
      </c>
      <c r="M56" s="32">
        <f t="shared" si="130"/>
        <v>5000</v>
      </c>
      <c r="N56" s="32">
        <f t="shared" si="130"/>
        <v>5000</v>
      </c>
      <c r="O56" s="32">
        <f t="shared" si="130"/>
        <v>5000</v>
      </c>
      <c r="P56" s="32">
        <f t="shared" si="130"/>
        <v>5000</v>
      </c>
      <c r="Q56" s="32">
        <f t="shared" si="130"/>
        <v>5000</v>
      </c>
      <c r="R56" s="32">
        <f t="shared" si="130"/>
        <v>5000</v>
      </c>
      <c r="S56" s="32">
        <f t="shared" si="130"/>
        <v>5000</v>
      </c>
      <c r="T56" s="32">
        <f t="shared" si="130"/>
        <v>5000</v>
      </c>
      <c r="U56" s="32">
        <f t="shared" si="130"/>
        <v>5000</v>
      </c>
      <c r="V56" s="32">
        <f t="shared" si="130"/>
        <v>5000</v>
      </c>
      <c r="W56" s="32">
        <f t="shared" si="130"/>
        <v>5000</v>
      </c>
      <c r="X56" s="32">
        <f t="shared" si="130"/>
        <v>5000</v>
      </c>
      <c r="Y56" s="32">
        <f t="shared" si="130"/>
        <v>5000</v>
      </c>
      <c r="Z56" s="32">
        <f t="shared" si="130"/>
        <v>5000</v>
      </c>
      <c r="AA56" s="32">
        <f t="shared" si="130"/>
        <v>5000</v>
      </c>
      <c r="AB56" s="32">
        <f t="shared" si="130"/>
        <v>5000</v>
      </c>
      <c r="AC56" s="32">
        <f t="shared" si="130"/>
        <v>5000</v>
      </c>
      <c r="AD56" s="32">
        <f t="shared" si="130"/>
        <v>5000</v>
      </c>
      <c r="AE56" s="32">
        <f t="shared" si="130"/>
        <v>5000</v>
      </c>
      <c r="AF56" s="32">
        <f t="shared" si="130"/>
        <v>5000</v>
      </c>
      <c r="AG56" s="32">
        <f t="shared" si="130"/>
        <v>5000</v>
      </c>
      <c r="AH56" s="10"/>
      <c r="AI56" s="10"/>
    </row>
    <row r="57" spans="1:35" ht="6.95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</row>
    <row r="58" spans="1:35" s="29" customFormat="1" x14ac:dyDescent="0.25">
      <c r="A58" s="16"/>
      <c r="B58" s="33" t="s">
        <v>49</v>
      </c>
      <c r="C58" s="36">
        <f>C54+C56</f>
        <v>105810</v>
      </c>
      <c r="D58" s="36">
        <f t="shared" ref="D58:I58" si="131">D54+D56</f>
        <v>108810</v>
      </c>
      <c r="E58" s="36">
        <f t="shared" si="131"/>
        <v>110910</v>
      </c>
      <c r="F58" s="36">
        <f t="shared" si="131"/>
        <v>111810</v>
      </c>
      <c r="G58" s="36">
        <f t="shared" si="131"/>
        <v>114010</v>
      </c>
      <c r="H58" s="36">
        <f t="shared" si="131"/>
        <v>117010</v>
      </c>
      <c r="I58" s="36">
        <f t="shared" si="131"/>
        <v>120910</v>
      </c>
      <c r="J58" s="36">
        <f t="shared" ref="J58:AG58" si="132">J54+J56</f>
        <v>126910</v>
      </c>
      <c r="K58" s="36">
        <f t="shared" si="132"/>
        <v>129910</v>
      </c>
      <c r="L58" s="36">
        <f t="shared" si="132"/>
        <v>125810</v>
      </c>
      <c r="M58" s="36">
        <f t="shared" si="132"/>
        <v>128810</v>
      </c>
      <c r="N58" s="36">
        <f t="shared" si="132"/>
        <v>131810</v>
      </c>
      <c r="O58" s="36">
        <f t="shared" si="132"/>
        <v>134710</v>
      </c>
      <c r="P58" s="36">
        <f t="shared" si="132"/>
        <v>137710</v>
      </c>
      <c r="Q58" s="36">
        <f t="shared" si="132"/>
        <v>130710</v>
      </c>
      <c r="R58" s="36">
        <f t="shared" si="132"/>
        <v>133610</v>
      </c>
      <c r="S58" s="36">
        <f t="shared" si="132"/>
        <v>136610</v>
      </c>
      <c r="T58" s="36">
        <f t="shared" si="132"/>
        <v>139610</v>
      </c>
      <c r="U58" s="36">
        <f t="shared" si="132"/>
        <v>142510</v>
      </c>
      <c r="V58" s="36">
        <f t="shared" si="132"/>
        <v>145510</v>
      </c>
      <c r="W58" s="36">
        <f t="shared" si="132"/>
        <v>148510</v>
      </c>
      <c r="X58" s="36">
        <f t="shared" si="132"/>
        <v>151410</v>
      </c>
      <c r="Y58" s="36">
        <f t="shared" si="132"/>
        <v>139410</v>
      </c>
      <c r="Z58" s="36">
        <f t="shared" si="132"/>
        <v>142410</v>
      </c>
      <c r="AA58" s="36">
        <f t="shared" si="132"/>
        <v>145310</v>
      </c>
      <c r="AB58" s="36">
        <f t="shared" si="132"/>
        <v>148310</v>
      </c>
      <c r="AC58" s="36">
        <f t="shared" si="132"/>
        <v>151310</v>
      </c>
      <c r="AD58" s="36">
        <f t="shared" si="132"/>
        <v>154310</v>
      </c>
      <c r="AE58" s="36">
        <f t="shared" si="132"/>
        <v>157210</v>
      </c>
      <c r="AF58" s="36">
        <f t="shared" si="132"/>
        <v>110210</v>
      </c>
      <c r="AG58" s="36">
        <f t="shared" si="132"/>
        <v>98210</v>
      </c>
      <c r="AH58" s="16"/>
      <c r="AI58" s="16"/>
    </row>
    <row r="59" spans="1:35" s="29" customFormat="1" x14ac:dyDescent="0.25">
      <c r="A59" s="16"/>
      <c r="B59" s="31" t="s">
        <v>48</v>
      </c>
      <c r="C59" s="37">
        <f>C10+C27-C26-C51+C50+C56</f>
        <v>104800</v>
      </c>
      <c r="D59" s="37">
        <f t="shared" ref="D59:I59" si="133">D10+D27-D26-D51+D50+D56</f>
        <v>107800</v>
      </c>
      <c r="E59" s="37">
        <f t="shared" si="133"/>
        <v>109900</v>
      </c>
      <c r="F59" s="37">
        <f t="shared" si="133"/>
        <v>110800</v>
      </c>
      <c r="G59" s="37">
        <f t="shared" si="133"/>
        <v>113800</v>
      </c>
      <c r="H59" s="37">
        <f t="shared" si="133"/>
        <v>116800</v>
      </c>
      <c r="I59" s="37">
        <f t="shared" si="133"/>
        <v>119700</v>
      </c>
      <c r="J59" s="37">
        <f t="shared" ref="J59:AG59" si="134">J10+J27-J26-J51+J50+J56</f>
        <v>125700</v>
      </c>
      <c r="K59" s="37">
        <f t="shared" si="134"/>
        <v>128700</v>
      </c>
      <c r="L59" s="37">
        <f t="shared" si="134"/>
        <v>124600</v>
      </c>
      <c r="M59" s="37">
        <f t="shared" si="134"/>
        <v>127600</v>
      </c>
      <c r="N59" s="37">
        <f t="shared" si="134"/>
        <v>130600</v>
      </c>
      <c r="O59" s="37">
        <f t="shared" si="134"/>
        <v>133500</v>
      </c>
      <c r="P59" s="37">
        <f t="shared" si="134"/>
        <v>136500</v>
      </c>
      <c r="Q59" s="37">
        <f t="shared" si="134"/>
        <v>129500</v>
      </c>
      <c r="R59" s="37">
        <f t="shared" si="134"/>
        <v>132400</v>
      </c>
      <c r="S59" s="37">
        <f t="shared" si="134"/>
        <v>135400</v>
      </c>
      <c r="T59" s="37">
        <f t="shared" si="134"/>
        <v>138400</v>
      </c>
      <c r="U59" s="37">
        <f t="shared" si="134"/>
        <v>141300</v>
      </c>
      <c r="V59" s="37">
        <f t="shared" si="134"/>
        <v>144300</v>
      </c>
      <c r="W59" s="37">
        <f t="shared" si="134"/>
        <v>147300</v>
      </c>
      <c r="X59" s="37">
        <f t="shared" si="134"/>
        <v>150200</v>
      </c>
      <c r="Y59" s="37">
        <f t="shared" si="134"/>
        <v>138200</v>
      </c>
      <c r="Z59" s="37">
        <f t="shared" si="134"/>
        <v>141200</v>
      </c>
      <c r="AA59" s="37">
        <f t="shared" si="134"/>
        <v>144100</v>
      </c>
      <c r="AB59" s="37">
        <f t="shared" si="134"/>
        <v>147100</v>
      </c>
      <c r="AC59" s="37">
        <f t="shared" si="134"/>
        <v>150100</v>
      </c>
      <c r="AD59" s="37">
        <f t="shared" si="134"/>
        <v>153100</v>
      </c>
      <c r="AE59" s="37">
        <f t="shared" si="134"/>
        <v>156000</v>
      </c>
      <c r="AF59" s="37">
        <f t="shared" si="134"/>
        <v>109000</v>
      </c>
      <c r="AG59" s="37">
        <f t="shared" si="134"/>
        <v>97000</v>
      </c>
      <c r="AH59" s="16"/>
      <c r="AI59" s="16"/>
    </row>
    <row r="60" spans="1:35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</row>
  </sheetData>
  <sheetProtection password="E981" sheet="1" objects="1" scenarios="1" selectLockedCells="1"/>
  <hyperlinks>
    <hyperlink ref="AI3" location="Grafik!A1" display="Grafische Darstellung"/>
  </hyperlinks>
  <pageMargins left="0" right="0" top="0.78740157480314965" bottom="0.33" header="0.31496062992125984" footer="0.15"/>
  <pageSetup paperSize="9" scale="51" orientation="landscape" r:id="rId1"/>
  <headerFooter>
    <oddFooter>&amp;L&amp;12Liquiditätsplanung&amp;RCopyright:  Joachim Becker WebSolutions / ControllerSpielwiese.de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workbookViewId="0">
      <selection activeCell="O3" sqref="O3"/>
    </sheetView>
  </sheetViews>
  <sheetFormatPr baseColWidth="10" defaultRowHeight="15" x14ac:dyDescent="0.25"/>
  <cols>
    <col min="1" max="1" width="1.28515625" style="10" customWidth="1"/>
    <col min="2" max="2" width="12.5703125" style="10" customWidth="1"/>
    <col min="3" max="14" width="11.42578125" style="10"/>
    <col min="15" max="15" width="16.140625" style="10" customWidth="1"/>
    <col min="16" max="16384" width="11.42578125" style="10"/>
  </cols>
  <sheetData>
    <row r="1" spans="2:15" ht="6" customHeight="1" x14ac:dyDescent="0.25"/>
    <row r="2" spans="2:15" ht="21" x14ac:dyDescent="0.35">
      <c r="B2" s="11" t="s">
        <v>5</v>
      </c>
      <c r="C2" s="12"/>
      <c r="D2" s="12"/>
      <c r="E2" s="12"/>
      <c r="F2" s="12"/>
      <c r="G2" s="12"/>
      <c r="H2" s="12"/>
      <c r="I2" s="12"/>
      <c r="J2" s="12"/>
      <c r="K2" s="13"/>
      <c r="L2" s="13"/>
      <c r="M2" s="13"/>
      <c r="O2" s="14" t="s">
        <v>4</v>
      </c>
    </row>
    <row r="3" spans="2:15" ht="18.75" x14ac:dyDescent="0.3">
      <c r="B3" s="9" t="s">
        <v>7</v>
      </c>
      <c r="C3" s="20">
        <f>Liquiditätsplanung!B4</f>
        <v>73050</v>
      </c>
      <c r="D3" s="2"/>
      <c r="E3" s="2"/>
      <c r="F3" s="2"/>
      <c r="G3" s="3"/>
      <c r="H3" s="3"/>
      <c r="I3" s="3"/>
      <c r="J3" s="3"/>
      <c r="K3" s="13"/>
      <c r="L3" s="13"/>
      <c r="M3" s="13"/>
      <c r="O3" s="15" t="s">
        <v>78</v>
      </c>
    </row>
    <row r="4" spans="2:15" ht="15" customHeight="1" x14ac:dyDescent="0.25">
      <c r="B4" s="6" t="s">
        <v>8</v>
      </c>
      <c r="C4" s="21" t="str">
        <f>Liquiditätsplanung!H2</f>
        <v>März</v>
      </c>
      <c r="D4" s="5"/>
      <c r="E4" s="5"/>
      <c r="F4" s="5"/>
      <c r="G4" s="4"/>
      <c r="H4" s="4"/>
      <c r="I4" s="4"/>
      <c r="J4" s="4"/>
      <c r="K4" s="4"/>
      <c r="L4" s="4"/>
      <c r="M4" s="4"/>
    </row>
    <row r="5" spans="2:15" ht="15" customHeight="1" x14ac:dyDescent="0.25"/>
    <row r="6" spans="2:15" ht="15" customHeight="1" x14ac:dyDescent="0.25">
      <c r="C6" s="16"/>
    </row>
    <row r="7" spans="2:15" ht="15" customHeight="1" x14ac:dyDescent="0.25"/>
    <row r="8" spans="2:15" ht="15" customHeight="1" x14ac:dyDescent="0.25"/>
    <row r="9" spans="2:15" ht="15" customHeight="1" x14ac:dyDescent="0.25"/>
    <row r="10" spans="2:15" ht="15" customHeight="1" x14ac:dyDescent="0.25"/>
    <row r="11" spans="2:15" ht="15" customHeight="1" x14ac:dyDescent="0.25"/>
    <row r="12" spans="2:15" ht="15" customHeight="1" x14ac:dyDescent="0.25"/>
    <row r="13" spans="2:15" ht="15" customHeight="1" x14ac:dyDescent="0.3">
      <c r="D13" s="18"/>
    </row>
    <row r="14" spans="2:15" ht="15" customHeight="1" x14ac:dyDescent="0.3">
      <c r="D14" s="18"/>
    </row>
    <row r="15" spans="2:15" ht="15" customHeight="1" x14ac:dyDescent="0.25"/>
    <row r="16" spans="2:15" ht="15" customHeight="1" x14ac:dyDescent="0.25"/>
    <row r="17" spans="3:3" ht="15" customHeight="1" x14ac:dyDescent="0.25"/>
    <row r="18" spans="3:3" ht="15" customHeight="1" x14ac:dyDescent="0.25"/>
    <row r="19" spans="3:3" ht="15" customHeight="1" x14ac:dyDescent="0.25"/>
    <row r="20" spans="3:3" ht="15" customHeight="1" x14ac:dyDescent="0.25">
      <c r="C20" s="19"/>
    </row>
    <row r="21" spans="3:3" ht="15" customHeight="1" x14ac:dyDescent="0.25"/>
    <row r="22" spans="3:3" ht="15" customHeight="1" x14ac:dyDescent="0.25"/>
    <row r="23" spans="3:3" ht="15" customHeight="1" x14ac:dyDescent="0.25"/>
    <row r="24" spans="3:3" ht="15" customHeight="1" x14ac:dyDescent="0.25"/>
    <row r="25" spans="3:3" ht="15" customHeight="1" x14ac:dyDescent="0.25"/>
    <row r="26" spans="3:3" ht="15" customHeight="1" x14ac:dyDescent="0.25"/>
    <row r="27" spans="3:3" ht="15" customHeight="1" x14ac:dyDescent="0.25"/>
    <row r="28" spans="3:3" ht="15" customHeight="1" x14ac:dyDescent="0.25"/>
    <row r="29" spans="3:3" ht="15" customHeight="1" x14ac:dyDescent="0.25"/>
  </sheetData>
  <hyperlinks>
    <hyperlink ref="O3" location="Liquiditätsplanung!A1" display="Umsatzdaten"/>
  </hyperlink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Liquiditätsplanung</vt:lpstr>
      <vt:lpstr>Grafik</vt:lpstr>
      <vt:lpstr>Liquiditätsplanung!Druckbereich</vt:lpstr>
    </vt:vector>
  </TitlesOfParts>
  <Company>Joachim Becker WebSolutions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Liquiditätsplanung und grafische Darstellung</dc:title>
  <dc:subject>Liquiditätsplanung</dc:subject>
  <dc:creator>ControllerSpielwiese.de</dc:creator>
  <cp:keywords>Liquiditätsplanung grafische Darstellung</cp:keywords>
  <dc:description>Copyright by Joachim Becker WebSolutions</dc:description>
  <cp:lastModifiedBy>ControllerSpielwiese</cp:lastModifiedBy>
  <cp:lastPrinted>2021-03-23T20:32:43Z</cp:lastPrinted>
  <dcterms:created xsi:type="dcterms:W3CDTF">2014-11-17T11:49:03Z</dcterms:created>
  <dcterms:modified xsi:type="dcterms:W3CDTF">2023-11-19T14:06:19Z</dcterms:modified>
  <cp:category>Liquiditätsplanung</cp:category>
</cp:coreProperties>
</file>